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7A2D7E96-6E34-419A-AE5F-296B3A7E7977}"/>
  <workbookPr codeName="Ten_skoroszyt" defaultThemeVersion="124226"/>
  <bookViews>
    <workbookView xWindow="0" yWindow="0" windowWidth="24645" windowHeight="11910" tabRatio="793" firstSheet="6" activeTab="11"/>
  </bookViews>
  <sheets>
    <sheet name="IORZI" sheetId="1" r:id="rId1"/>
    <sheet name="Tabela 1" sheetId="2" r:id="rId2"/>
    <sheet name="Tabela 2" sheetId="3" r:id="rId3"/>
    <sheet name="Tabela 3" sheetId="4" r:id="rId4"/>
    <sheet name="Tabela 4" sheetId="5" r:id="rId5"/>
    <sheet name="Tabela 5" sheetId="6" r:id="rId6"/>
    <sheet name="Tabela 6" sheetId="7" r:id="rId7"/>
    <sheet name="Tabela 7" sheetId="8" r:id="rId8"/>
    <sheet name="Tabela 8" sheetId="9" r:id="rId9"/>
    <sheet name="Tabela 9" sheetId="10" r:id="rId10"/>
    <sheet name="Tabela 10" sheetId="11" r:id="rId11"/>
    <sheet name="Tabela 11" sheetId="12" r:id="rId12"/>
    <sheet name="Tabela 12" sheetId="13" r:id="rId13"/>
    <sheet name="Tabela 13" sheetId="14" r:id="rId14"/>
    <sheet name="Tabela 14" sheetId="15" r:id="rId15"/>
    <sheet name="Tabela 15" sheetId="16" r:id="rId16"/>
    <sheet name="Tabela 16" sheetId="17" r:id="rId17"/>
    <sheet name="Tabela 17" sheetId="18" r:id="rId18"/>
    <sheet name="Tabela 18" sheetId="19" r:id="rId19"/>
    <sheet name="Tabela 19" sheetId="20" r:id="rId20"/>
  </sheets>
  <definedNames>
    <definedName name="_Toc410288881" localSheetId="17">'Tabela 17'!$A$23</definedName>
  </definedNames>
  <calcPr calcId="145621"/>
</workbook>
</file>

<file path=xl/sharedStrings.xml><?xml version="1.0" encoding="utf-8"?>
<sst xmlns="http://schemas.openxmlformats.org/spreadsheetml/2006/main" count="1001" uniqueCount="619">
  <si>
    <t>ogółem</t>
  </si>
  <si>
    <t>Kategoria ryzyka zakładów</t>
  </si>
  <si>
    <t>Liczba wykonanych kontroli planowych w terenie</t>
  </si>
  <si>
    <t>Liczba kontroli, w których stwierdzono naruszenia wymagań ochrony środowiska</t>
  </si>
  <si>
    <t>Ogółem**</t>
  </si>
  <si>
    <t>w tym z pomiarami</t>
  </si>
  <si>
    <t>I.</t>
  </si>
  <si>
    <t>II.</t>
  </si>
  <si>
    <t>III.</t>
  </si>
  <si>
    <t>IV.</t>
  </si>
  <si>
    <t>V.</t>
  </si>
  <si>
    <t>OGÓŁEM</t>
  </si>
  <si>
    <t>Działania pokontrolne</t>
  </si>
  <si>
    <t>pouczenie</t>
  </si>
  <si>
    <t>mandat karny</t>
  </si>
  <si>
    <t>zarządzenia pokontrolne</t>
  </si>
  <si>
    <t>wnioski do sądów</t>
  </si>
  <si>
    <t>wnioski do organów ścigania</t>
  </si>
  <si>
    <t>wystąpienia do innych organów</t>
  </si>
  <si>
    <t xml:space="preserve">wstrzymanie decyzją (ostateczna) </t>
  </si>
  <si>
    <t>Liczba kontroli w zakresie przeciwdziałania poważnym awariom w których stwierdzono naruszenia wymagań ochrony środowiska</t>
  </si>
  <si>
    <t>Działania pokontrolne w zakresie przeciwdziałania poważnym awariom</t>
  </si>
  <si>
    <t>wstrzymanie decyzją (ostateczna)</t>
  </si>
  <si>
    <t>Liczba wykonanych kontroli planowych</t>
  </si>
  <si>
    <t>Liczba wykonanych kontroli planowych w zakresie przeciwdziałania poważnym awariom</t>
  </si>
  <si>
    <t>Liczba kontroli w zakresie przeciwdziałania poważnym awariom, w których stwierdzono naruszenia wymagań ochrony środowiska</t>
  </si>
  <si>
    <t>Liczba kontroli, w zakresie przeciwdziałania poważnym awariom w których stwierdzono naruszenia wymagań ochrony środowiska</t>
  </si>
  <si>
    <t>Lp.</t>
  </si>
  <si>
    <t>Województwo</t>
  </si>
  <si>
    <t>1.</t>
  </si>
  <si>
    <t>2.</t>
  </si>
  <si>
    <t>3.</t>
  </si>
  <si>
    <t>4.</t>
  </si>
  <si>
    <t>5.</t>
  </si>
  <si>
    <t>6.</t>
  </si>
  <si>
    <t>7.</t>
  </si>
  <si>
    <t>8.</t>
  </si>
  <si>
    <t>9.</t>
  </si>
  <si>
    <t>Podjęte działania przez:</t>
  </si>
  <si>
    <t>WIOŚ</t>
  </si>
  <si>
    <t>Inne organy</t>
  </si>
  <si>
    <t>Liczba gmin w województwie według podziału terytorialnego</t>
  </si>
  <si>
    <t xml:space="preserve">wystąpienia </t>
  </si>
  <si>
    <t xml:space="preserve">Inne * </t>
  </si>
  <si>
    <t xml:space="preserve">ogółem </t>
  </si>
  <si>
    <t>Planowych</t>
  </si>
  <si>
    <t>Pozaplanowych</t>
  </si>
  <si>
    <t>Liczba instalacji według WPGO</t>
  </si>
  <si>
    <t>Liczba zaplanowanych kontroli podmiotów prowadzących działalność produkcji pierwotnej żywności pochodzenia roślinnego</t>
  </si>
  <si>
    <t>Liczba pozaplanowych kontroli podmiotów prowadzących działalność produkcji pierwotnej żywności pochodzenia roślinnego</t>
  </si>
  <si>
    <t>Liczba zrealizowanych kontroli podmiotów prowadzących działalność produkcji pierwotnej żywności pochodzenia roślinnego</t>
  </si>
  <si>
    <t>Liczba pomiotów stosujących w produkcji pierwotnej żywności pochodzenia roślinnego</t>
  </si>
  <si>
    <t>Liczba kontroli z pobieraniem próbek</t>
  </si>
  <si>
    <t>Liczba kontroli z pobraniem próbek w których stwierdzono przekroczenie dopuszczalnych wartości określonych w przepisach lub decyzjach administracyjnych</t>
  </si>
  <si>
    <t>wspólnie z innym organem</t>
  </si>
  <si>
    <t>nawozy i środki wspomagające</t>
  </si>
  <si>
    <t>komunalne osady ściekowe</t>
  </si>
  <si>
    <t>rolniczo ścieki</t>
  </si>
  <si>
    <t>zarządzenie pokontrolne</t>
  </si>
  <si>
    <t>wnioski do innych organów</t>
  </si>
  <si>
    <t xml:space="preserve">Liczba zaplanowanych kontroli eksploatowanych obiektów unieszkodliwiania odpadów wydobywczych </t>
  </si>
  <si>
    <t>planowych</t>
  </si>
  <si>
    <t xml:space="preserve">pozaplanowych </t>
  </si>
  <si>
    <t>Liczba przeprowadzonych kontroli z wyjazdem w teren bez ustalonego podmiotu</t>
  </si>
  <si>
    <t>Liczba wszystkich i opis dwóch kontroli, które potwierdziły zagrożenie środowiska</t>
  </si>
  <si>
    <t>Liczba wszystkich i opis dwóch kontroli, które nie potwierdziły zagrożenia środowiska</t>
  </si>
  <si>
    <t>Rozpoznanie zanieczyszczenia w terenie</t>
  </si>
  <si>
    <t>Wnioski do:</t>
  </si>
  <si>
    <t>Ogółem*</t>
  </si>
  <si>
    <t>w tym z pomiarami**</t>
  </si>
  <si>
    <t>organów ścigania</t>
  </si>
  <si>
    <t>sądów powszechnych</t>
  </si>
  <si>
    <t>administracji rządowej</t>
  </si>
  <si>
    <t>administracji samorządowej</t>
  </si>
  <si>
    <t xml:space="preserve">* liczba w kolumnie „ogółem” ma być zgodna z liczbą w kolumnie 09 z Działu 1 OŚ-2b
** liczba w kolumnie „w tym z pomiarami” ma być zgodna z liczbą w kolumnie 09a z Działu 1 OŚ-2b
</t>
  </si>
  <si>
    <t>Inne działania</t>
  </si>
  <si>
    <t>liczba</t>
  </si>
  <si>
    <t>opis działań</t>
  </si>
  <si>
    <t xml:space="preserve">planowych </t>
  </si>
  <si>
    <t>pozaplanowych (bez interwencyjnych)</t>
  </si>
  <si>
    <t>interwencyjnych</t>
  </si>
  <si>
    <t>Stan na dzień 31.12.2015 r.</t>
  </si>
  <si>
    <t>wszystkie zakłady w tym:</t>
  </si>
  <si>
    <t>w tym:</t>
  </si>
  <si>
    <t>ZDR</t>
  </si>
  <si>
    <t>ZZR</t>
  </si>
  <si>
    <t>pozostałe</t>
  </si>
  <si>
    <t>Liczba wydanych decyzji zgodnie z art. 247 POŚ</t>
  </si>
  <si>
    <t>Wstrzymanie działalności instalacji zgodnie z art. 364 POŚ</t>
  </si>
  <si>
    <t>Liczba zarządzeń pokontrolnych</t>
  </si>
  <si>
    <t>Pouczenie</t>
  </si>
  <si>
    <t>Liczba wystąpień do:</t>
  </si>
  <si>
    <t>a) PSP</t>
  </si>
  <si>
    <t>b) innych organów kontroli</t>
  </si>
  <si>
    <t>c) organów administracji publicznej</t>
  </si>
  <si>
    <t>Data</t>
  </si>
  <si>
    <t>Miejsce</t>
  </si>
  <si>
    <t>Miejsce zdarzenia</t>
  </si>
  <si>
    <t>Liczba zdarzeń</t>
  </si>
  <si>
    <t>ZAKŁADY (ogółem)</t>
  </si>
  <si>
    <t>POZOSTAŁE</t>
  </si>
  <si>
    <t>INNE, NIE UWZGLĘDNIONE W POWYŻSZYCH GRUPACH (nie objęte rejestrem)</t>
  </si>
  <si>
    <t>Drogowy</t>
  </si>
  <si>
    <t>Kolejowy</t>
  </si>
  <si>
    <t>Rurociągowy</t>
  </si>
  <si>
    <t>Wodny</t>
  </si>
  <si>
    <t>INNE (określić jakie)</t>
  </si>
  <si>
    <t>Liczba pobranych próbek ogółem</t>
  </si>
  <si>
    <t>Liczba próbek, w których stwierdzono przekroczenia</t>
  </si>
  <si>
    <t>powietrze</t>
  </si>
  <si>
    <t xml:space="preserve">woda </t>
  </si>
  <si>
    <t>ścieki</t>
  </si>
  <si>
    <t>Liczba zakładów podlegających rozporządzeniu (WE)166/2006*</t>
  </si>
  <si>
    <t>Liczba instalacji IPPC wymagających PZ</t>
  </si>
  <si>
    <t xml:space="preserve">*tj. prowadzących działalność wymienioną w załączniku I do rozporządzenia
instalacje IPPC - instalacje wymagające pozwolenia zintegrowanego, 
PZ - pozwolenie zintegrowane 
</t>
  </si>
  <si>
    <t>Liczba instalacji IPPC</t>
  </si>
  <si>
    <t>Liczba instalacji posiadających PZ</t>
  </si>
  <si>
    <t>Liczba instalacji IPPC funkcjonujących bez PZ</t>
  </si>
  <si>
    <t xml:space="preserve">Gdzie:
Instalacje IPPC - instalacje wymagające pozwolenia zintegrowanego
PZ - pozwolenie zintegrowane
Ustawa z Poś – ustawa z dnia 11 lipca 2014 r. o zmianie ustawy – Prawo ochrony środowiska oraz niektórych innych ustaw (Dz. U. z 2014 r. poz. 1101)
</t>
  </si>
  <si>
    <t>Liczba zaplanowanych kontroli instalacji IPPC</t>
  </si>
  <si>
    <t>Imienny wykaz instalacji, które nie posiadają wymaganego pozwolenia zintegrowanego</t>
  </si>
  <si>
    <t>Data złożenia wniosku o udzielenie pozwolenia zintegrowanego</t>
  </si>
  <si>
    <t>Organ właściwy do udzielenia pozwolenia zintegrowanego</t>
  </si>
  <si>
    <t>Działania podjęte przez WIOŚ</t>
  </si>
  <si>
    <t>Nazwa kontrolowanego podmiotu</t>
  </si>
  <si>
    <t>Data wydania pozwolenia zintegrowanego</t>
  </si>
  <si>
    <t>Brak pozwolenia zintegrowanego</t>
  </si>
  <si>
    <t>Data zaopiniowania planu nawożenia przez Okręgową Stację Chemiczno-Rolniczą</t>
  </si>
  <si>
    <t>Brak opinii</t>
  </si>
  <si>
    <t>Data kontroli</t>
  </si>
  <si>
    <t>Stwierdzone nieprawidłowości</t>
  </si>
  <si>
    <t>Podjęte działania</t>
  </si>
  <si>
    <t>Liczba kontrolowanych podmiotów</t>
  </si>
  <si>
    <t>Liczba kontrolowanych instalacji</t>
  </si>
  <si>
    <t xml:space="preserve"> (w tabeli należy uwzględnić wszystkie fermy) </t>
  </si>
  <si>
    <t>Rodzaj dokumentu</t>
  </si>
  <si>
    <t>Podstawa prawna</t>
  </si>
  <si>
    <t>Liczba wydanych dokumentów</t>
  </si>
  <si>
    <t xml:space="preserve">Zaświadczenie stwierdzające, że obiekty budowlane i urządzenia techniczne, o których mowa w przepisach ustawy, spełniają wymagania określone w przepisach o ochronie środowiska </t>
  </si>
  <si>
    <t>Art. 14 ust. 2 pkt 8 ustawy z dnia 21 czerwca 2002 r. o materiałach wybuchowych przeznaczonych do użytku cywilnego (Dz. U z 2015r. poz. 1100.)</t>
  </si>
  <si>
    <t>Zaświadczenie stwierdzające, że obiekty budowlane i urządzenia techniczne przeznaczone do wykonywania działalności gospodarczej objętej wnioskiem o zezwolenie na wyrób alkoholu etylowego lub wyrobów tytoniowych spełniają wymagania określone w przepisach o ochronie środowiska</t>
  </si>
  <si>
    <t xml:space="preserve">Art. 5 ust. 2 pkt 6 lit. C  ustawy z dnia 2 marca 2001r. o wyrobie alkoholu etylowego oraz wytwarzaniu wyrobów tytoniowych.( Dz. U. z 2015, poz.103 </t>
  </si>
  <si>
    <t xml:space="preserve">Zaświadczenie stwierdzające, że obiekty budowlane i urządzenia techniczne przeznaczone do wykonywania działalności gospodarczej spełniają wymagania określone w przepisach o ochronie środowiska. </t>
  </si>
  <si>
    <t>Art. 12 ust. 2 pkt 10 ustawy z dnia 22 czerwca 2001 r. o wykonywaniu działalności gospodarczej w zakresie wytwarzania i obrotu materiałami wybuchowymi, bronią, amunicją oraz wyrobami i technologią o przeznaczeniu wojskowym lub policyjnym. ( Dz. U.  z 2012 r.  poz. 1017 z późn. zm.)</t>
  </si>
  <si>
    <t>Zaświadczenie informujące, że na terenie, na którym położone jest projektowane ekologiczne gospodarstwo rolne, nie nastąpiło przekroczenie dopuszczalnych stężeń szkodliwych substancji zanieczyszczających powietrze i wodę.</t>
  </si>
  <si>
    <t>Informacja o stanie przestrzegania wymagań ochrony środowiska</t>
  </si>
  <si>
    <t>§ 9 rozporządzenia Ministra Rolnictwa i Rozwoju Wsi z dnia 17 października 2007 r. w sprawie szczegółowych warunków i trybu przyznawania pomocy finansowej w ramach działania „Zwiększenie wartości dodanej podstawowej produkcji rolnej i leśnej” objętego Programem Rozwoju Obszarów Wiejskich na lata 2007-2013 (Dz. U. z 2014r. poz. 298 z późn. zm.)  wydanego na podstawie art. 29 ust. 1 pkt 1 ustawy z dnia 7 marca 2007 r. o wspieraniu rozwoju obszarów wiejskich z udziałem środków Europejskiego Funduszu Rolnego na rzecz Rozwoju Obszarów Wiejskich (Dz. U. z 2013 r. poz. 173)</t>
  </si>
  <si>
    <t>§ 10  rozporządzenia Ministra Rolnictwa i Rozwoju Wsi z dnia 17 lipca 2008 r. w sprawie szczegółowych warunków i trybu przyznawania pomocy finansowej w ramach działania „Tworzenie i rozwój mikroprzedsiębiorstw” (Dz.U. z 2008r. nr 139 poz.883), objętego Programem Rozwoju Obszarów Wiejskich na lata 2007-2013 (Dz. U. Nr 193, poz.1397, z późn. zm.) na podstawie art. 29 ust. 1 pkt 1 ustawy z dnia 7 marca 2007 r. o wspieraniu rozwoju obszarów wiejskich z udziałem środków Europejskiego Funduszu Rolnego na rzecz Rozwoju Obszarów Wiejskich (Dz. U. Nr 64, poz. 427 z późn. zm. )</t>
  </si>
  <si>
    <t>§13 ust. 2 pkt 22 rozporządzenia Ministra Rolnictwa i Rozwoju Wsi z dnia 17 października 2007 r. w sprawie szczegółowych warunków i trybu przyznawania pomocy finansowej w ramach działania „Modernizacja gospodarstw rolnych” i „ułatwienie startu młodym rolnikom” objętego Programem Rozwoju Obszarów Wiejskich na lata 2007-20013 (Dz. U. z 2014r. poz. 298 z późn. zm.)  wydanego na podstawie art. 29 ust. 1 pkt 1 ustawy z dnia 7 marca 2007 r. o wspieraniu rozwoju obszarów wiejskich z udziałem środków Europejskiego Funduszu Rolnego na rzecz Rozwoju Obszarów Wiejskich (Dz. U. z 2013 r. poz. 173)</t>
  </si>
  <si>
    <t xml:space="preserve">§ 26 ust. 3 rozporządzenia Ministra Infrastruktury z dnia 12 kwietnia 2002r. w sprawie warunków technicznych, jakim powinny odpowiadać budynki i ich usytuowanie. ( Dz. U.z 2015 ro,  poz1422 ) </t>
  </si>
  <si>
    <t>Opinia dotycząca rozwiązań przyjętych w projekcie studium w zakresie:</t>
  </si>
  <si>
    <t>– lokalizacji nowych zakładów o zwiększonym lub dużym ryzyku wystąpienia poważnych awarii,</t>
  </si>
  <si>
    <t>– zmian, o których mowa w art. 250 ust. 5 i 7 ustawy z dnia 27 kwietnia 2001 r. - Prawo ochrony środowiska, w istniejących zakładach o zwiększonym lub dużym ryzyku wystąpienia poważnych awarii,</t>
  </si>
  <si>
    <t>– nowych inwestycji oraz rozmieszczenia obszarów przestrzeni publicznej i terenów zabudowy mieszkaniowej w sąsiedztwie zakładów o zwiększonym lub dużym ryzyku wystąpienia poważnych awarii, w przypadku gdy te inwestycje, obszary lub tereny zwiększają ryzyko lub skutki poważnych awarii,</t>
  </si>
  <si>
    <t>Opinia o projekcie planu miejscowego w zakresie lokalizacji nowych zakładów o zwiększonym lub dużym ryzyku wystąpienia poważnych awarii, zmian, o których mowa w art. 250 ust. 5 i 7 ustawy z dnia 27 kwietnia 2001 r. - Prawo ochrony środowiska, w istniejących zakładach o zwiększonym lub dużym ryzyku wystąpienia poważnych awarii i nowych inwestycji oraz rozmieszczenia obszarów przestrzeni publicznej i terenów zabudowy mieszkaniowej w sąsiedztwie zakładów o zwiększonym lub dużym ryzyku wystąpienia poważnych awarii, w przypadku gdy te inwestycje, obszary lub tereny zwiększają ryzyko lub skutki poważnych awarii,</t>
  </si>
  <si>
    <t xml:space="preserve">Zaświadczenie o niezaleganiu z płatnościami z tytułu administracyjnych kar pieniężnych za naruszanie warunków ochrony środowiska – wydawane przez Wydziały i Działy Inspekcji oraz Wydziały Budżetowo – Finansowe WIOŚ </t>
  </si>
  <si>
    <t>Zaświadczenie wymagane jest przy ubieganiu  się o pomoc  finansową ze środków NFOŚiGW, WFOŚiGW, innych  funduszy ekologicznych oraz o ubieganiu się  o kredyty bankowe.</t>
  </si>
  <si>
    <t xml:space="preserve">Zaświadczenie o uzyskaniu efektu ekologicznego </t>
  </si>
  <si>
    <t>Dla inwestycji prowadzonej przez podmiot, który  ubiega się o wsparcie finansowe w NFOŚiGW lub WFOŚiGW.</t>
  </si>
  <si>
    <t>Opinie i zaświadczenia m.in. o działaniach na rzecz ochrony środowiska - na potrzeby konkursu „Lider Polskiej Ekologii” i innych konkursów ekologicznych oraz nagród Prezydenta  RP, wojewody, itp.</t>
  </si>
  <si>
    <t>Opinie w zakresie oceny towaru przewożonego przez granicę</t>
  </si>
  <si>
    <t>Art. 3 ustawy z dnia 29 czerwca 2007 r. o międzynarodowym przemieszczaniu odpadów (Dz. U. z 2015 r. poz. 1048)</t>
  </si>
  <si>
    <t>Informacja dotycząca przestrzegania przepisów o ochronie środowiska przez prowadzącego działalność w zakresie odzysku lub unieszkodliwiania odpadów.</t>
  </si>
  <si>
    <t xml:space="preserve">Informacja o funkcjonowaniu instalacji i urządzeń służących do demontażu pojazdów wycofanych z eksploatacji </t>
  </si>
  <si>
    <t>Opiniowanie projektów architektoniczno-budowlanych</t>
  </si>
  <si>
    <t>Art. 10 ustawa z dnia 11 sierpnia 2001r. o szczególnych zasadach odbudowy, remontów i rozbiórek obiektów budowlanych zniszczonych lub uszkodzonych w wyniku żywiołu (Dz. U. Nr 84, poz. 906 z późn. zm.)</t>
  </si>
  <si>
    <t>Ocena dopełnienia warunków otrzymania dofinansowania przez prowadzących stacje demontażu pojazdów, którzy złożyli wnioski w tym przedmiocie do NFOŚiGW (ocena w formie ankiety)</t>
  </si>
  <si>
    <t>Od dnia 6.10.2015 r. - uzgodnienie decyzji dotyczących lokalizacji inwestycji celu publicznego oraz decyzji o warunkach zabudowy w odniesieniu do:</t>
  </si>
  <si>
    <t xml:space="preserve">nowych inwestycji w sąsiedztwie zakładów o zwiększonym ryzyku lub zakładów o dużym ryzyku wystąpienia poważnej awarii przemysłowej w przypadku, gdy te inwestycje zwiększają ryzyko lub skutki poważnych awarii. </t>
  </si>
  <si>
    <t>Ogólna liczba wydanych dokumentów*</t>
  </si>
  <si>
    <t>Nazwa zakładu</t>
  </si>
  <si>
    <t>Przyczyny wstrzymania działalności</t>
  </si>
  <si>
    <t>Aktualny stan sprawy</t>
  </si>
  <si>
    <t>Nazwa inwestycji</t>
  </si>
  <si>
    <t>Przyczyny wstrzymania oddania instalacji do użytkowania</t>
  </si>
  <si>
    <r>
      <t>·</t>
    </r>
    <r>
      <rPr>
        <sz val="7"/>
        <color indexed="8"/>
        <rFont val="Times New Roman"/>
        <family val="1"/>
      </rPr>
      <t xml:space="preserve">  </t>
    </r>
    <r>
      <rPr>
        <sz val="10"/>
        <color indexed="8"/>
        <rFont val="Times New Roman"/>
        <family val="1"/>
      </rPr>
      <t xml:space="preserve"> czy inwestor usunął naruszenie, </t>
    </r>
  </si>
  <si>
    <r>
      <t>·</t>
    </r>
    <r>
      <rPr>
        <sz val="7"/>
        <color indexed="8"/>
        <rFont val="Times New Roman"/>
        <family val="1"/>
      </rPr>
      <t xml:space="preserve">  </t>
    </r>
    <r>
      <rPr>
        <sz val="10"/>
        <color indexed="8"/>
        <rFont val="Times New Roman"/>
        <family val="1"/>
      </rPr>
      <t xml:space="preserve"> czy inwestycja została oddana do użytkowania po usunięciu naruszeń,</t>
    </r>
  </si>
  <si>
    <r>
      <t>·</t>
    </r>
    <r>
      <rPr>
        <sz val="7"/>
        <color indexed="8"/>
        <rFont val="Times New Roman"/>
        <family val="1"/>
      </rPr>
      <t xml:space="preserve">  </t>
    </r>
    <r>
      <rPr>
        <sz val="10"/>
        <color indexed="8"/>
        <rFont val="Times New Roman"/>
        <family val="1"/>
      </rPr>
      <t xml:space="preserve"> czy instalacja nie jest nadal użytkowana, </t>
    </r>
  </si>
  <si>
    <r>
      <t>·</t>
    </r>
    <r>
      <rPr>
        <sz val="7"/>
        <color indexed="8"/>
        <rFont val="Times New Roman"/>
        <family val="1"/>
      </rPr>
      <t xml:space="preserve">  </t>
    </r>
    <r>
      <rPr>
        <sz val="10"/>
        <color indexed="8"/>
        <rFont val="Times New Roman"/>
        <family val="1"/>
      </rPr>
      <t xml:space="preserve"> itp. istotne ustalenia</t>
    </r>
  </si>
  <si>
    <t>Upomnienie</t>
  </si>
  <si>
    <t>Tytuł wykonawczy</t>
  </si>
  <si>
    <t>Grzywna w celu przymuszenia</t>
  </si>
  <si>
    <t>Uzyskany rezultat-skuteczność prowadzonego postępowania</t>
  </si>
  <si>
    <t>kwota [PLN]</t>
  </si>
  <si>
    <t>Kary nieściągnięte zgodnie z OŚ-2b</t>
  </si>
  <si>
    <t>Liczba ogółem</t>
  </si>
  <si>
    <t>w tym</t>
  </si>
  <si>
    <t>decyzje</t>
  </si>
  <si>
    <t>kwota</t>
  </si>
  <si>
    <t>zakłady w upadłości</t>
  </si>
  <si>
    <t>Liczba wniosków skierowanych do organów ścigania, w tym:</t>
  </si>
  <si>
    <t>- liczba wniosków skierowanych do policji</t>
  </si>
  <si>
    <t>- liczba wniosków skierowanych do prokuratury</t>
  </si>
  <si>
    <t>- pozostałe organy</t>
  </si>
  <si>
    <t>Wnioski skierowane do prokuratury ogółem</t>
  </si>
  <si>
    <t>Liczba wniosków rozpatrzonych przez prokuratury we własnym zakresie, w tym:</t>
  </si>
  <si>
    <t>umorzenie śledztwa, w tym:</t>
  </si>
  <si>
    <t>nie podano przyczyny umorzenia</t>
  </si>
  <si>
    <r>
      <t>·</t>
    </r>
    <r>
      <rPr>
        <sz val="7"/>
        <color indexed="8"/>
        <rFont val="Times New Roman"/>
        <family val="1"/>
      </rPr>
      <t xml:space="preserve">         </t>
    </r>
    <r>
      <rPr>
        <sz val="12"/>
        <color indexed="8"/>
        <rFont val="Times New Roman"/>
        <family val="1"/>
      </rPr>
      <t>odmowa wszczęcia postępowania</t>
    </r>
  </si>
  <si>
    <t>Liczba wniosków skierowanych przez Prokuratury do Sądów, w tym:</t>
  </si>
  <si>
    <t xml:space="preserve">Liczba spraw zakończonych </t>
  </si>
  <si>
    <t>Liczba spraw, w których orzeczono winę</t>
  </si>
  <si>
    <t xml:space="preserve">Ponadto podać 3 przykłady spraw umorzonych przez Prokuratorów oraz 3 przykłady spraw w których orzeczono winę
</t>
  </si>
  <si>
    <t>Liczba przeprowadzonych kontroli w terenie ogółem</t>
  </si>
  <si>
    <t>Liczba przeprowadzonych kontroli w oparciu o dokumenty ogółem</t>
  </si>
  <si>
    <t>Efektywność Inspekcji: liczba przeprowadzonych kontroli w terenie /liczba etatów inspekcyjnych</t>
  </si>
  <si>
    <t>Efektywność Inspekcji: liczba przeprowadzonych kontroli dokumentacyjnych  /średnioroczna liczba etatów inspekcyjnych</t>
  </si>
  <si>
    <t>Efektywność Inspekcji: liczba przeprowadzonych kontroli ogółem  /średnioroczna liczba etatów inspekcyjnych</t>
  </si>
  <si>
    <t>* liczba etatów inspektorów wykonujących kontrolę</t>
  </si>
  <si>
    <t>Liczba zakładów w ewidencji wg stanu na 31.12.2015 r.</t>
  </si>
  <si>
    <t xml:space="preserve">kara pieniężna (ostateczna) </t>
  </si>
  <si>
    <t>Liczba zakładów ZDR w ewidencji wg stanu na 31.12.2015 r.</t>
  </si>
  <si>
    <t>kara pieniężna (ostateczna)</t>
  </si>
  <si>
    <t>Liczba zakładów (ZZR)  w ewidencji wg stanu na 31.12.2015 r.</t>
  </si>
  <si>
    <t>Inne (jakie?)</t>
  </si>
  <si>
    <t>Liczba wydanych decyzji dotyczących naliczania kary (ostateczne)</t>
  </si>
  <si>
    <t>Nazwa zakładu lub sprawcy Zanieczyszczenia</t>
  </si>
  <si>
    <t>Zanieczyszczony komponent środowiska i skutki zanieczyszczenia</t>
  </si>
  <si>
    <t>Przyczyny zanieczyszczenia</t>
  </si>
  <si>
    <t>Efekty działań, w tym czy środowisko zostało przywrócone do stanu właściwego</t>
  </si>
  <si>
    <t>Cel (a – g) wykonania pomiarów własnych WIOŚ w kontrolach</t>
  </si>
  <si>
    <t>Sposób wykorzystania uzyskanych wyników pomiarów/rodzaj podjętych działań w przypadku uzyskania wyników pomiarów, w których stwierdzono przekroczenia dopuszczalnych wartości określonych w przepisach lub decyzjach administracyjnych</t>
  </si>
  <si>
    <t>Liczba zakładów, w których występują instalacje IPPC</t>
  </si>
  <si>
    <t>Wielkość produkcji (parametr charakterystyczny dla danej instalacji – należy podać numer w rozporządzeniu MŚ z 2.09.2014 w spr. rodzajów instalacji …-Dz.U. poz. 1169)</t>
  </si>
  <si>
    <t xml:space="preserve">Działania podjęte przez WIOŚ (wpisać, czy jest to instalacja, dla której z dniem 1.07.2015 r. upłynął termin na uzyskanie pozwolenia zintegrowanego) </t>
  </si>
  <si>
    <t>Sporządzono plan nawożenia Tak/Nie</t>
  </si>
  <si>
    <t>Nazwa fermy i lokalizacja</t>
  </si>
  <si>
    <t>liczba instalacji 6.8 b/6.8 c</t>
  </si>
  <si>
    <t>Przedmiot sprawy (krótki opis czego dotyczy decyzja objęta egzekucją administracyjną)</t>
  </si>
  <si>
    <t>zakłady  w likwidacji</t>
  </si>
  <si>
    <r>
      <t xml:space="preserve">Liczba </t>
    </r>
    <r>
      <rPr>
        <u val="single"/>
        <sz val="10"/>
        <color indexed="8"/>
        <rFont val="Times New Roman"/>
        <family val="1"/>
      </rPr>
      <t>zaplanowanych</t>
    </r>
    <r>
      <rPr>
        <sz val="10"/>
        <color indexed="8"/>
        <rFont val="Times New Roman"/>
        <family val="1"/>
      </rPr>
      <t xml:space="preserve"> kontroli w terenie *</t>
    </r>
  </si>
  <si>
    <r>
      <t xml:space="preserve">Liczba </t>
    </r>
    <r>
      <rPr>
        <u val="single"/>
        <sz val="9"/>
        <color indexed="8"/>
        <rFont val="Times New Roman"/>
        <family val="1"/>
      </rPr>
      <t>zaplanowanych</t>
    </r>
    <r>
      <rPr>
        <sz val="9"/>
        <color indexed="8"/>
        <rFont val="Times New Roman"/>
        <family val="1"/>
      </rPr>
      <t xml:space="preserve"> kontroli</t>
    </r>
  </si>
  <si>
    <r>
      <t xml:space="preserve">Liczba wykonanych kontroli </t>
    </r>
    <r>
      <rPr>
        <u val="single"/>
        <sz val="9"/>
        <color indexed="8"/>
        <rFont val="Times New Roman"/>
        <family val="1"/>
      </rPr>
      <t xml:space="preserve">pozaplanowych (w tym interwencyjnych) </t>
    </r>
  </si>
  <si>
    <r>
      <t xml:space="preserve">Liczba wykonanych kontroli </t>
    </r>
    <r>
      <rPr>
        <u val="single"/>
        <sz val="9"/>
        <color indexed="8"/>
        <rFont val="Times New Roman"/>
        <family val="1"/>
      </rPr>
      <t>pozaplanowych</t>
    </r>
    <r>
      <rPr>
        <sz val="9"/>
        <color indexed="8"/>
        <rFont val="Times New Roman"/>
        <family val="1"/>
      </rPr>
      <t xml:space="preserve"> w zakresie przeciwdziałania poważnym awariom</t>
    </r>
  </si>
  <si>
    <r>
      <t xml:space="preserve">Liczba stwierdzonych naruszeń wymagań ochrony środowiska dla kontroli opartych na analizie </t>
    </r>
    <r>
      <rPr>
        <sz val="9"/>
        <color indexed="8"/>
        <rFont val="Times New Roman"/>
        <family val="1"/>
      </rPr>
      <t>dokumentacji z wyłączeniem badań automonitoringowych</t>
    </r>
  </si>
  <si>
    <t>ZZR*</t>
  </si>
  <si>
    <t>Czy spełnia kryteria RMŚ* (Tak/Nie; podać paragraf)</t>
  </si>
  <si>
    <t>Czy organ prowadzący akcję ratowniczą terminowo przekazał informację w trybie RMŚ* (Tak/Nie; podać nazwę organu)</t>
  </si>
  <si>
    <t>Czy zakończono nadzór nad usuwaniem skutków zdarzenia? (Tak/Nie)</t>
  </si>
  <si>
    <t>TRANSPORT (ogółem)</t>
  </si>
  <si>
    <t>Sprawy umorzone przez Prokuratorów</t>
  </si>
  <si>
    <t>Sprawy w których orzeczono winę</t>
  </si>
  <si>
    <t>Liczba składowisk odpadów innych niż niebezpieczne i obojętne niespełniających wymagań ochrony środowiska wg stanu na dzień 31.12.2015 r.</t>
  </si>
  <si>
    <t>a) – podejrzenie, że przedkładane przez podmiot wyniki pomiarów nasuwają zastrzeżenia, w rozumieniu art. 305 ust. 3 Poś;</t>
  </si>
  <si>
    <t>b) – weryfikacja wiarygodności  wyników pomiarów przedkładanych przez podmiot;</t>
  </si>
  <si>
    <t>c) – pomiary wykonane na potrzeby ogólnokrajowego cyklu KPOŚK;</t>
  </si>
  <si>
    <t>d) – ocena zasadności interwencji;</t>
  </si>
  <si>
    <t>e) –na potrzeby kontroli związanej ze zgłoszonym zamiarem przystąpienia do użytkowania lub zakończenia rozruchu;</t>
  </si>
  <si>
    <t xml:space="preserve">f) - na potrzeby oceny wniosku o rozliczenie odroczonych płatności kar pieniężnych;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</si>
  <si>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</si>
  <si>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</si>
  <si>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</si>
  <si>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</si>
  <si>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</si>
  <si>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</si>
  <si>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</si>
  <si>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</si>
  <si>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</si>
  <si>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</si>
  <si>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</si>
  <si>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</si>
  <si>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</si>
  <si>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</si>
  <si>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</si>
  <si>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</si>
  <si>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Liczba decyzji wstrzymujących oddanie inwestycji zgodnie z art. 365 POŚ</t>
  </si>
  <si>
    <t>Liczba zakładów w ewidencji wg stanu na 31.12.2016 r.</t>
  </si>
  <si>
    <t xml:space="preserve">Tabela nr 1. Liczba zakładów ogółem w ewidencji WIOŚ i kontroli planowych w terenie z podaniem liczby stwierdzonych naruszeń w podziale na kategorie naruszeń za rok 2016 </t>
  </si>
  <si>
    <t>4. Zakłady o dużym ryzyku wystąpienia poważnej awarii (ZDR) – kontrole w zakresie przeciwdziałania poważnym awariom</t>
  </si>
  <si>
    <t>Należy opisać  przykłady stwierdzanych naruszeń w poszczególnych kategoriach (1, 2)</t>
  </si>
  <si>
    <t>Liczba zakładów wielkoprzemysłowych ferm tuczu trzody chlewnej wymagające pozwolenia zintegrowanego w ewidencji wg stanu na  31.12.2016 r.</t>
  </si>
  <si>
    <t>Postanowienie w przedmiocie spełnienia wymagań określonych w przepisach ochrony środowiska</t>
  </si>
  <si>
    <t xml:space="preserve">Uwagi:
W przypadku wydawania innych niż określone w tabeli zaświadczenia, opinie, stanowiska i informacje, proszę o wpisanie ich do ponizszej do tabeli.
*Ogólna liczba wydanych zaświadczeń, opinii, stanowisk i informacji  musi być zgodna z danymi  przedstawionymi w  sprawozdaniu OŚ- 2b za 2016 r.
</t>
  </si>
  <si>
    <t>Przyczyny wstrzymania użytkowania instalacji</t>
  </si>
  <si>
    <t>Średnioroczna liczba etatów inspekcyjnych wg stanu na 31.12.2015 r.</t>
  </si>
  <si>
    <t>Średnioroczna liczba etatów inspekcyjnych wg stanu na 31.12.2016 r.*</t>
  </si>
  <si>
    <t>zalecenia pokontrolne</t>
  </si>
  <si>
    <t xml:space="preserve">Tabela nr 4a . Liczba zakładów o dużym ryzyku wystąpienia poważnej awarii (ZDR) ogółem w ewidencji WIOŚ i kontroli planowych w zakresie przeciwdziałania poważnym awariom z podaniem liczby stwierdzonych naruszeń w podziale na kategorie naruszeń za rok 2016 </t>
  </si>
  <si>
    <t>Liczba zakładów ZDR w ewidencji wg stanu na 31.12.2016 r.</t>
  </si>
  <si>
    <r>
      <t xml:space="preserve">Liczba </t>
    </r>
    <r>
      <rPr>
        <u val="single"/>
        <sz val="9"/>
        <color indexed="8"/>
        <rFont val="Times New Roman"/>
        <family val="1"/>
      </rPr>
      <t>zaplanowanych</t>
    </r>
    <r>
      <rPr>
        <sz val="9"/>
        <color indexed="8"/>
        <rFont val="Times New Roman"/>
        <family val="1"/>
      </rPr>
      <t xml:space="preserve"> kontroli (tylko WIOŚ/WIOŚ+PSP)</t>
    </r>
  </si>
  <si>
    <t>ogółem (tylko WIOŚ/WIOŚ+PSP)</t>
  </si>
  <si>
    <t>Tabela nr 4b. Liczba zakładów o dużym ryzyku wystąpienia poważnej awarii (ZDR) ogółem w ewidencji WIOŚ i ich kontroli pozaplanowych (w tym kontroli interwencyjnych) w zakresie przeciwdziałania poważnym awariom z podaniem liczby stwierdzonych naruszeń w podziale na kategorie naruszeń za rok 2016</t>
  </si>
  <si>
    <t>Liczba kontroli ogółem, w zakresie przeciwdziałania poważnym awariom w których stwierdzono naruszenia (Σ naruszeń kl. 1+2)</t>
  </si>
  <si>
    <t>Liczba kontroli w zakresie przeciwdziałania poważnym awariom ogółem, w których stwierdzono naruszenia (Σ naruszeń kl. 1+2)</t>
  </si>
  <si>
    <t>Liczba kontroli ogółem, w których stwierdzono naruszenia 
(Σ naruszeń kl. 1+2)</t>
  </si>
  <si>
    <t>Liczba kontroli ogółem, w których stwierdzono naruszenia (Σ naruszeń kl. 1+2)</t>
  </si>
  <si>
    <t>Liczba zakładów (ZZR)  w ewidencji wg stanu na 31.12.2016 r.</t>
  </si>
  <si>
    <t>Liczba składowisk odpadów innych niż niebezpieczne i obojętne niespełniających wymagań ochrony środowiska wg stanu na dzień 31.12.2016 r.</t>
  </si>
  <si>
    <t>Imienny wykaz składowisk odpadów innych niż niebezpieczne i obojętne niespełniających wymagań ochrony środowiska wg stanu na dzień 31.12.2016 r.</t>
  </si>
  <si>
    <t xml:space="preserve">Liczba wykonanych kontroli w terenie pozaplanowych w tym interwencyjnych – zgodnie z  kolumną 05 sprawozdania OŚ-2b </t>
  </si>
  <si>
    <t>Zgadnie z planem po korekcie
Liczba wykonanych kontroli zakładów z wyjazdem w teren zgodnie z kolumną 04 sprawozdania OŚ-2b 
UWAGA!
W przypadku rozbieżności pomiędzy liczbą zaplanowanych kontroli i liczbą wykonanych kontroli planowych należy poniżej załączyć wyjaśnienie.</t>
  </si>
  <si>
    <t>5. Kontrole ferm zwierząt, dla których jest wymagane pozwolenie zintegrowane</t>
  </si>
  <si>
    <t>6. Zakłady o zwiększonym ryzyku wystąpienia poważnej awarii (ZZR) – kontrole w zakresie przeciwdziałania poważnym awariom</t>
  </si>
  <si>
    <t xml:space="preserve">Tabela nr 6a. Liczba zakładów o zwiększonym ryzyku wystąpienia poważnej awarii (ZZR) ogółem w ewidencji WIOŚ i kontroli planowych w zakresie przeciwdziałania poważnym awariom z podaniem liczby stwierdzonych naruszeń w podziale na kategorie naruszeń za rok 2016 </t>
  </si>
  <si>
    <t>Tabela nr 6b . Liczba zakładów o zwiększonym ryzyku wystąpienia poważnej awarii (ZZR) ogółem w ewidencji WIOŚ i ich kontroli pozaplanowych w zakresie przeciwdziałania poważnym awariom (w tym kontroli interwencyjnych) z podaniem liczby stwierdzonych naruszeń w podziale na kategorie naruszeń  za rok 2016</t>
  </si>
  <si>
    <t xml:space="preserve">
</t>
  </si>
  <si>
    <t>7.Składowiska odpadów innych niż niebezpieczne i obojętne niespełniających wymagań dyrektywy Rady 1999/31/WE w sprawie składowania odpadów</t>
  </si>
  <si>
    <t>Tabela nr 7a Liczba składowisk odpadów innych niż niebezpieczne i obojętne niespełniających wymagań dyrektywy Rady 1999/31/WE w sprawie składowania odpadów</t>
  </si>
  <si>
    <t>Tabela nr 7b Wykaz składowisk odpadów innych niż niebezpieczne i obojętne niespełniających wymagań dyrektywy Rady 1999/31/WE w sprawie składowania odpadów</t>
  </si>
  <si>
    <t xml:space="preserve">8. Gminy, Regionalne Instalacje Przetwarzania Odpadów (RIPOK) instalacje do zastępczej obsługi regionu </t>
  </si>
  <si>
    <t>*Inne (jakie)</t>
  </si>
  <si>
    <t>9. Kontrole stosowania i przechowywania środków wspomagających uprawę roślin, komunalnych osadów ściekowych oraz kontrola rolniczego wykorzystania ścieków w produkcji pierwotnej żywności pochodzenia roślinnego.</t>
  </si>
  <si>
    <t>Tabela nr 9 Liczba kontroli stosowanych i przechowywanych środków wspomagania uprawy roślin, komunalnych osadów ściekowych oraz liczba kontroli rolniczego wykorzystania ścieków w produkcji pierwotnej żywności pochodzenia roślinnego.</t>
  </si>
  <si>
    <t>10. Obiekty unieszkodliwiania odpadów wydobywczych</t>
  </si>
  <si>
    <t xml:space="preserve">Tabela nr 11a Liczba przeprowadzonych kontroli z wyjazdem w teren bez ustalonego podmiotu </t>
  </si>
  <si>
    <t>Tabela nr 10 Liczba kontroli eksploatowanych obiektów unieszkodliwiania odpadów wydobywczych przeprowadzonych w 2016 r.</t>
  </si>
  <si>
    <t>Liczba kontroli obiektów unieszkodliwiania odpadów wydobywczych wg stanu na 31.12.2016 r.</t>
  </si>
  <si>
    <t>Liczba podmiotów prowadzących działalność produkcji pierwotnej żywności pochodzenia roślinnego wg ewidencji - stan na 31.12.2016 r.</t>
  </si>
  <si>
    <t xml:space="preserve">Tabela nr 8a Liczba kontroli gmin w oparciu o dokumentację przeprowadzonych w 2016 r. w zakresie kontroli obowiązku wynikającego z art. 9q  ustawy o utrzymaniu czystości i porządku w gminach. </t>
  </si>
  <si>
    <t>Liczba skontrolowanych gmin wg stanu na 31.12.2016 r.</t>
  </si>
  <si>
    <t>Tabela nr 13 Liczba kontroli z pomiarami jakości ścieków przy wykorzystaniu laboratoriów mobilnych zakupionych w ramach Programu Operacyjnego „Infrastruktura i Środowisko”.</t>
  </si>
  <si>
    <t xml:space="preserve">13. Kontrole z pomiarami </t>
  </si>
  <si>
    <t>g)  *inny</t>
  </si>
  <si>
    <t xml:space="preserve">19.Liczba inspektorów </t>
  </si>
  <si>
    <t xml:space="preserve">Tabela nr 19. Liczba inspektorów wykonujących kontrole </t>
  </si>
  <si>
    <t>Liczba skontrolowanych zakładów w 2016 r.</t>
  </si>
  <si>
    <t xml:space="preserve">ZDR – zakłady o dużym ryzyku wystąpienia poważnych awarii przemysłowych
ZZR – zakłady o zwiększonym ryzyku wystąpienia poważnych awarii przemysłowych
Pozostałe   -  zakłady mogące spowodować poważne awarie (inne niż ZDR i ZZR)
* liczba zakładów o dużym i zwiększonym ryzyku wystąpienia poważnych awarii przemysłowych powinna zostać uzgodniona z organem właściwym Państwowej Straży Pożarnej
</t>
  </si>
  <si>
    <t>Postępowanie pokontrolne</t>
  </si>
  <si>
    <t xml:space="preserve">14. ZDR, ZZR, potencjalni sprawcy poważnych awarii </t>
  </si>
  <si>
    <t>Tabela nr 14 a Liczba zakładów w rejestrze potencjalnych sprawców poważnych awarii*</t>
  </si>
  <si>
    <t>Tabela nr 14b Postępowanie pokontrolne w zakresie przeciwdziałania poważnym awariom</t>
  </si>
  <si>
    <t xml:space="preserve">Tabela nr 14d. Liczba zarejestrowanych zdarzeń w zależności od miejsca wystąpienia </t>
  </si>
  <si>
    <t>Tabela nr 14e. Liczba zdarzeń z poborem prób</t>
  </si>
  <si>
    <t>Stan na dzień 31.12.2016 r.</t>
  </si>
  <si>
    <t xml:space="preserve">15. Zakłady i instalacje podlegające dyrektywie 2010/75/UE oraz  rozporządzeniu (WE)166/2006
</t>
  </si>
  <si>
    <t xml:space="preserve">Tabela nr 15a Zestawienie liczby zakładów i instalacji podlegających dyrektywie IPPC 2010/75/UE oraz  rozporządzeniu (WE)166/2006  według stanu na dzień 31 grudnia 2016 r.
</t>
  </si>
  <si>
    <t>Liczba instalacji IPPC według stanu na dzień 31.12.2016 r.</t>
  </si>
  <si>
    <t>16. Nadzór nad wielkoprzemysłowymi fermami trzody chlewnej</t>
  </si>
  <si>
    <t>Tabela nr 16a. „Informacja o wynikach kontroli dla NIK w sprawie nadzoru nad wielkoprzemysłowymi fermami trzody chlewnej”(dane za rok 2016)</t>
  </si>
  <si>
    <t xml:space="preserve">17. Zaświadczenia i opinie </t>
  </si>
  <si>
    <t xml:space="preserve">Tabela nr 17 Zaświadczenia, opinie, stanowiska i informacje - wydawane przez WIOŚ w 2016 roku </t>
  </si>
  <si>
    <t>DOLNOŚLĄSKIE</t>
  </si>
  <si>
    <t>KUJWSKO - POMORSKIE</t>
  </si>
  <si>
    <t>LUBELSKIE</t>
  </si>
  <si>
    <t>LUBUSKIE</t>
  </si>
  <si>
    <t>ŁÓDZKIE</t>
  </si>
  <si>
    <t>MAŁOPOLSKIE</t>
  </si>
  <si>
    <t>MAZOWIECKIE</t>
  </si>
  <si>
    <t>OPOLSKIE</t>
  </si>
  <si>
    <t>PODKARPACKIE</t>
  </si>
  <si>
    <t>PODLASKIE</t>
  </si>
  <si>
    <t>POMORSKIE</t>
  </si>
  <si>
    <t>ŚLĄSKIE</t>
  </si>
  <si>
    <t>ŚWIĘTOKRZYSKIE</t>
  </si>
  <si>
    <t>WIELKOPOLSKIE</t>
  </si>
  <si>
    <t>ZACHODNIOPOMORSKIE</t>
  </si>
  <si>
    <r>
      <t xml:space="preserve">Liczba wykonanych kontroli w terenie </t>
    </r>
    <r>
      <rPr>
        <u val="single"/>
        <sz val="10"/>
        <color indexed="8"/>
        <rFont val="Times New Roman"/>
        <family val="1"/>
      </rPr>
      <t>pozaplanowych w tym interwencyjnych*</t>
    </r>
  </si>
  <si>
    <t>Kwota kar nieściągniętych w roku 2016</t>
  </si>
  <si>
    <t>Liczba eksploatowanych obiektów unieszkodliwiania odpadów wydobywczych wg ewidencji - stan na 31.12.2016 r.</t>
  </si>
  <si>
    <t>WARMIŃSKO - MAZURSKIE</t>
  </si>
  <si>
    <t>Informacja o realizacji zadań Inspekcji Ochrony Środowiska w 2016 roku
Działalność kontrolna - Tabele do punktu I i II</t>
  </si>
  <si>
    <t>Tabela nr 8b Liczba kontroli gmin przeprowadzonych w 2016 r. w zakresie realizacji obowiązków wynikających z ustawy o utrzymaniu czystości i porządku w gminach</t>
  </si>
  <si>
    <t>Liczba gmin w województwie</t>
  </si>
  <si>
    <t>Tabela nr 8 c Liczba kontroli regionalnych instalacji do przetwarzania odpadów komunalnych w 2016 r.</t>
  </si>
  <si>
    <t>Liczba kontroli z pobraniem próbek średniodobowych proporcjonalnych do przepływu ogółem w 2016 r.</t>
  </si>
  <si>
    <r>
      <t xml:space="preserve">Liczba kontroli z pobraniem próbek średniodobowych proporcjonalnych do przepływu </t>
    </r>
    <r>
      <rPr>
        <u val="single"/>
        <sz val="9"/>
        <color indexed="8"/>
        <rFont val="Times New Roman"/>
        <family val="1"/>
      </rPr>
      <t xml:space="preserve">w 2016 r., </t>
    </r>
    <r>
      <rPr>
        <sz val="9"/>
        <color indexed="8"/>
        <rFont val="Times New Roman"/>
        <family val="1"/>
      </rPr>
      <t>w których stwierdzono przekroczenie dopuszczalnych wartości określonych w przepisach lub decyzjach administracyjnych</t>
    </r>
  </si>
  <si>
    <t>Indeks z aplikacji Poważne awarie</t>
  </si>
  <si>
    <t>*Rozporządzenie  Ministra Środowiska z dnia 30.12.2002 r. w sprawie poważnych awarii objętych obowiązkiem zgłoszenia do Głównego Inspektora Ochrony Środowiska (Dz.U. 2003 nr5 poz.58, z późn. zm.)</t>
  </si>
  <si>
    <t xml:space="preserve">Liczba kontroli, w których stwierdzono naruszenia wymagań ochrony środowiska </t>
  </si>
  <si>
    <t>Należy opisać  przykłady stwierdzanych naruszeń w poszczególnych klasach (1, 2)</t>
  </si>
  <si>
    <t>Należy opisać przykłady stwierdzanych naruszeń w poszczególnych klasach (1, 2)</t>
  </si>
  <si>
    <t>Art. 5 ustawy z dnia 29 czerwca 2007 r. o międzynarodowym  przemieszczaniu odpadów (Dz. U z 2015 r. poz. 1048)</t>
  </si>
  <si>
    <t>klasa 1</t>
  </si>
  <si>
    <t>klasa 2</t>
  </si>
  <si>
    <t>Należy opisać przykłady stwierdzanych naruszeń w klasie 2</t>
  </si>
  <si>
    <t>Art. 28 ust. 3 Ustawy z dnia 20 lipca 1991r. o Inspekcji Ochrony Środowiska (Dz. U. z 2016, poz. 1688)</t>
  </si>
  <si>
    <t xml:space="preserve">Art.11 pkt 6l ustawy z dnia 27 marca 2003r. o  planowaniu i zagospodarowaniu przestrzennym (Dz. U. z 2016 r. poz. 778 z późn. zm.) </t>
  </si>
  <si>
    <t xml:space="preserve">Art.17 pkt 6a ustawy z dnia 27 marca 2003r. o  planowaniu i zagospodarowaniu przestrzennym (Dz. U. z 2016 r. poz. 778 z późn. zm.) </t>
  </si>
  <si>
    <t>Art. 40 ust. 2 ustawy z dnia 20 stycznia 2005 r. o recyklingu pojazdów wycofanych z eksploatacji (Dz. U. 2016 r., poz. 803 z późn. zm.)</t>
  </si>
  <si>
    <t>Na wnioski NFOŚiGW w związku z art. 410a ustawy -Prawo ochrony środowiska (Dz. U. 2016, poz. 672 z późn. zm.)</t>
  </si>
  <si>
    <t xml:space="preserve">Art. 53 w ust. 4 pkt 12 ustawy z dnia 27 marca 2003 r. o planowaniu i zagospodarowaniu przestrzennym (Dz. U. z 2016 r. poz. 778 z późn. zm.) </t>
  </si>
  <si>
    <r>
      <t>a)</t>
    </r>
    <r>
      <rPr>
        <sz val="7"/>
        <rFont val="Times New Roman"/>
        <family val="1"/>
      </rPr>
      <t xml:space="preserve">      </t>
    </r>
    <r>
      <rPr>
        <sz val="11"/>
        <rFont val="Times New Roman"/>
        <family val="1"/>
      </rPr>
      <t>lokalizacji zakładów nowych w rozumieniu art. 243a pkt 4 ustawy z dnia 27 kwietnia 2001 r. – Prawo ochrony środowiska,</t>
    </r>
  </si>
  <si>
    <r>
      <t>b)</t>
    </r>
    <r>
      <rPr>
        <sz val="7"/>
        <rFont val="Times New Roman"/>
        <family val="1"/>
      </rPr>
      <t xml:space="preserve">      </t>
    </r>
    <r>
      <rPr>
        <sz val="11"/>
        <rFont val="Times New Roman"/>
        <family val="1"/>
      </rPr>
      <t>zmian, o których mowa w art. 250 ust. 5 i 7 ustawy z dnia 27 kwietnia 2001 r. – Prawo ochrony środowiska, w istniejących zakładach o zwiększonym ryzyku lub zakładach o dużym ryzyku wystąpienia poważnej awarii przemysłowej,</t>
    </r>
  </si>
  <si>
    <t>art. 41a ustawy z dnia 14 grudnia 2012 r. o odpadach (Dz. U. z 2016 r. poz. 1987, z późn. zm.)</t>
  </si>
  <si>
    <t xml:space="preserve">Działania podjęte przez WIOŚ w celu ściągnięcia należności w roku 2016 - podać konkretne dane liczbowe (np. liczba monitów do Urzędów Skarbowych lub innych działań)
</t>
  </si>
  <si>
    <t>Liczba zakładów ferm drobiu wymagające pozwolenia zintegrowanego w ewidencji wg stanu na  31.12.2016 r.</t>
  </si>
  <si>
    <t>funkcjonujących</t>
  </si>
  <si>
    <t>wstrzymanych</t>
  </si>
  <si>
    <t>nieeksploatowanych</t>
  </si>
  <si>
    <t>Tabela nr 15b. Liczba instalacji podlegających obowiązkowi uzyskania pozwolenia zintegrowanego (według ustaleń dokonanych przez Inspekcję Ochrony Środowiska). Stan na 31 grudnia 2016 r.</t>
  </si>
  <si>
    <t>Nr branży wynikający z  rozp. MŚ z 27.08.2014 (Dz. U. poz. 1169)</t>
  </si>
  <si>
    <t>1.1</t>
  </si>
  <si>
    <t>1.2</t>
  </si>
  <si>
    <t>1.3</t>
  </si>
  <si>
    <t>1.4a</t>
  </si>
  <si>
    <t>1.4b</t>
  </si>
  <si>
    <t>2.1</t>
  </si>
  <si>
    <t>2.2</t>
  </si>
  <si>
    <t>2.3</t>
  </si>
  <si>
    <t>2.4</t>
  </si>
  <si>
    <t>2.5</t>
  </si>
  <si>
    <t>2.6</t>
  </si>
  <si>
    <t>2.7</t>
  </si>
  <si>
    <t>3.1a</t>
  </si>
  <si>
    <t>3.1b</t>
  </si>
  <si>
    <t>3.1c</t>
  </si>
  <si>
    <t>3.2</t>
  </si>
  <si>
    <t>3.3</t>
  </si>
  <si>
    <t>3.4</t>
  </si>
  <si>
    <t>3.5</t>
  </si>
  <si>
    <t>4.1</t>
  </si>
  <si>
    <t>4.2</t>
  </si>
  <si>
    <t>4.3</t>
  </si>
  <si>
    <t>4.4</t>
  </si>
  <si>
    <t>4.5</t>
  </si>
  <si>
    <t>4.6</t>
  </si>
  <si>
    <t>5.1</t>
  </si>
  <si>
    <t>5.2a</t>
  </si>
  <si>
    <t>5.2b</t>
  </si>
  <si>
    <t>5.3a</t>
  </si>
  <si>
    <t>5.3b</t>
  </si>
  <si>
    <t>5.3c</t>
  </si>
  <si>
    <t>5.4</t>
  </si>
  <si>
    <t>5.5</t>
  </si>
  <si>
    <t>5.6</t>
  </si>
  <si>
    <t>6.1a</t>
  </si>
  <si>
    <t>6.1b</t>
  </si>
  <si>
    <t>6.1c</t>
  </si>
  <si>
    <t>6.2</t>
  </si>
  <si>
    <t>6.3</t>
  </si>
  <si>
    <t>6.4</t>
  </si>
  <si>
    <t>6.5a</t>
  </si>
  <si>
    <t>6,5b</t>
  </si>
  <si>
    <t>6.5c</t>
  </si>
  <si>
    <t>6.6</t>
  </si>
  <si>
    <t>6.7</t>
  </si>
  <si>
    <t>6.8a</t>
  </si>
  <si>
    <t>6.8b</t>
  </si>
  <si>
    <t>6.8c</t>
  </si>
  <si>
    <t>6.9</t>
  </si>
  <si>
    <t>6.10</t>
  </si>
  <si>
    <t>6.11</t>
  </si>
  <si>
    <t>6.12</t>
  </si>
  <si>
    <t>6.13</t>
  </si>
  <si>
    <t>RAZEM</t>
  </si>
  <si>
    <t xml:space="preserve">Liczba instalacji ogółem wymagających pozwolenia zintegrowanego w podziale na branże </t>
  </si>
  <si>
    <t xml:space="preserve">Liczba instalacji ogółem w podziale na branże, dla których wydano pozwolenia zintegrowane </t>
  </si>
  <si>
    <t>Tabela nr 15e. Wykaz instalacji IPPC z podziałem na branże. Stan na dzień 31 grudnia 2016 r.</t>
  </si>
  <si>
    <t xml:space="preserve">Tabela nr 15d. Wykaz wszystkichi nstalacji IPPC, które nie posiadają PZ  z opisem działań podjętych przez WIOŚ (według stanu na dzień 31 grudnia 2016 r.)
</t>
  </si>
  <si>
    <t>* w przypadku wydanej decyzji w sprawie wstrzymania proszę podać ustalony termin wstrzymania, wykonania decyzji lub prowadzoną egzekucje decyzji</t>
  </si>
  <si>
    <t>Liczba wykonanych kontroli instalacji IPPC ogółem
wg stanu na 31.12.2016 r.</t>
  </si>
  <si>
    <t>Liczba wykonanych planowych kontroli instalacji IPPC wg stanu na 31.12.2016 r.</t>
  </si>
  <si>
    <r>
      <t>Mandat</t>
    </r>
    <r>
      <rPr>
        <sz val="12"/>
        <color rgb="FFC00000"/>
        <rFont val="Times New Roman"/>
        <family val="1"/>
      </rPr>
      <t>**</t>
    </r>
  </si>
  <si>
    <r>
      <t xml:space="preserve">Kara pieniężna ostateczna </t>
    </r>
    <r>
      <rPr>
        <sz val="12"/>
        <color rgb="FFC00000"/>
        <rFont val="Times New Roman"/>
        <family val="1"/>
      </rPr>
      <t>***</t>
    </r>
  </si>
  <si>
    <r>
      <t>Liczba wniosków do organów ścigania</t>
    </r>
    <r>
      <rPr>
        <sz val="12"/>
        <color rgb="FFC00000"/>
        <rFont val="Times New Roman"/>
        <family val="1"/>
      </rPr>
      <t>*</t>
    </r>
  </si>
  <si>
    <r>
      <t>2.3</t>
    </r>
  </si>
  <si>
    <r>
      <t>2.5</t>
    </r>
  </si>
  <si>
    <t>Klasa 1</t>
  </si>
  <si>
    <t>Klasa 2</t>
  </si>
  <si>
    <t>Należy opisać przykłady stwierdzanych naruszeń w klasach 1, 2 oraz opisać wszystkie stwierdzone naruszenia klasy 2.</t>
  </si>
  <si>
    <r>
      <t xml:space="preserve">Tabela nr 5a . Liczba zakładów wielkoprzemysłowych </t>
    </r>
    <r>
      <rPr>
        <b/>
        <u val="single"/>
        <sz val="12"/>
        <rFont val="Times New Roman"/>
        <family val="1"/>
      </rPr>
      <t>ferm tuczu trzody chlewnej</t>
    </r>
    <r>
      <rPr>
        <b/>
        <sz val="12"/>
        <rFont val="Times New Roman"/>
        <family val="1"/>
      </rPr>
      <t xml:space="preserve"> wymagających pozwolenia zintegrowanego ogółem w ewidencji WIOŚ i kontroli </t>
    </r>
    <r>
      <rPr>
        <b/>
        <u val="single"/>
        <sz val="12"/>
        <rFont val="Times New Roman"/>
        <family val="1"/>
      </rPr>
      <t>planowych</t>
    </r>
    <r>
      <rPr>
        <b/>
        <sz val="12"/>
        <rFont val="Times New Roman"/>
        <family val="1"/>
      </rPr>
      <t xml:space="preserve"> w terenie z podaniem liczby stwierdzonych naruszeń w podziale na klasy naruszeń za rok 2016</t>
    </r>
  </si>
  <si>
    <r>
      <t>Tabela nr 5b . Liczba zakładów</t>
    </r>
    <r>
      <rPr>
        <b/>
        <u val="single"/>
        <sz val="12"/>
        <rFont val="Times New Roman"/>
        <family val="1"/>
      </rPr>
      <t xml:space="preserve"> ferm drobiu</t>
    </r>
    <r>
      <rPr>
        <b/>
        <sz val="12"/>
        <rFont val="Times New Roman"/>
        <family val="1"/>
      </rPr>
      <t xml:space="preserve"> wymagających pozwolenia zintegrowanego ogółem w ewidencji WIOŚ i kontroli </t>
    </r>
    <r>
      <rPr>
        <b/>
        <u val="single"/>
        <sz val="12"/>
        <rFont val="Times New Roman"/>
        <family val="1"/>
      </rPr>
      <t>planowych</t>
    </r>
    <r>
      <rPr>
        <b/>
        <sz val="12"/>
        <rFont val="Times New Roman"/>
        <family val="1"/>
      </rPr>
      <t xml:space="preserve"> w terenie z podaniem liczby stwierdzonych naruszeń w podziale na klasy naruszeń za rok 2016</t>
    </r>
  </si>
  <si>
    <r>
      <t xml:space="preserve">Tabela nr 5c . Liczba zakładów wielkoprzemysłowych </t>
    </r>
    <r>
      <rPr>
        <b/>
        <u val="single"/>
        <sz val="12"/>
        <rFont val="Times New Roman"/>
        <family val="1"/>
      </rPr>
      <t xml:space="preserve">ferm tuczu trzody chlewnej </t>
    </r>
    <r>
      <rPr>
        <b/>
        <sz val="12"/>
        <rFont val="Times New Roman"/>
        <family val="1"/>
      </rPr>
      <t xml:space="preserve">wymagających pozwolenia zintegrowanego ogółem w ewidencji WIOŚ i kontroli </t>
    </r>
    <r>
      <rPr>
        <b/>
        <u val="single"/>
        <sz val="12"/>
        <rFont val="Times New Roman"/>
        <family val="1"/>
      </rPr>
      <t>pozaplanowych</t>
    </r>
    <r>
      <rPr>
        <b/>
        <sz val="12"/>
        <rFont val="Times New Roman"/>
        <family val="1"/>
      </rPr>
      <t xml:space="preserve">  w terenie z podaniem liczby stwierdzonych naruszeń w podziale na klasy naruszeń za rok 2016</t>
    </r>
  </si>
  <si>
    <r>
      <t xml:space="preserve">Tabela nr 5d . Liczba zakładów </t>
    </r>
    <r>
      <rPr>
        <b/>
        <u val="single"/>
        <sz val="12"/>
        <rFont val="Times New Roman"/>
        <family val="1"/>
      </rPr>
      <t>ferm drobiu</t>
    </r>
    <r>
      <rPr>
        <b/>
        <sz val="12"/>
        <rFont val="Times New Roman"/>
        <family val="1"/>
      </rPr>
      <t xml:space="preserve"> wymagających pozwolenia zintegrowanego ogółem w ewidencji WIOŚ i kontroli </t>
    </r>
    <r>
      <rPr>
        <b/>
        <u val="single"/>
        <sz val="12"/>
        <rFont val="Times New Roman"/>
        <family val="1"/>
      </rPr>
      <t>pozaplanowych</t>
    </r>
    <r>
      <rPr>
        <b/>
        <sz val="12"/>
        <rFont val="Times New Roman"/>
        <family val="1"/>
      </rPr>
      <t xml:space="preserve">  w terenie z podaniem liczby stwierdzonych naruszeń w podziale na klasy naruszeń za rok 2016</t>
    </r>
  </si>
  <si>
    <r>
      <t xml:space="preserve">Tabela nr 12. Kontrole w terenie przeprowadzone w 2016, w których stwierdzono nieprawidłowości </t>
    </r>
    <r>
      <rPr>
        <b/>
        <sz val="12"/>
        <color indexed="10"/>
        <rFont val="Times New Roman"/>
        <family val="1"/>
      </rPr>
      <t xml:space="preserve">klasy 2.1 </t>
    </r>
    <r>
      <rPr>
        <b/>
        <sz val="12"/>
        <color indexed="8"/>
        <rFont val="Times New Roman"/>
        <family val="1"/>
      </rPr>
      <t>(zanieczyszczenie środowiska</t>
    </r>
    <r>
      <rPr>
        <b/>
        <sz val="12"/>
        <rFont val="Times New Roman"/>
        <family val="1"/>
      </rPr>
      <t>) 
[2 przykłady]</t>
    </r>
  </si>
  <si>
    <t>Tabela nr 14c. Wykaz zdarzeń o znamionach poważnych awarii i poważnych awarii, które wystąpiły w 2016 r</t>
  </si>
  <si>
    <r>
      <t>gleba, ziemia</t>
    </r>
    <r>
      <rPr>
        <sz val="9"/>
        <color indexed="8"/>
        <rFont val="Times New Roman"/>
        <family val="1"/>
      </rPr>
      <t xml:space="preserve"> </t>
    </r>
  </si>
  <si>
    <t>Opinia w sprawie dopuszczalności gromadzenia ścieków w zbiorniku bezodpływowym lub oczyszczania ich w przydomowej oczyszczalni ścieków, gdy ilość tych ścieków przekracza 5 m3 na dobę a brak jest  warunków przyłączenia działki do sieci wodociągowej i kanalizacyjnej</t>
  </si>
  <si>
    <t>Art. 217 § 2 pkt 2, art. 218 § 1 ustawy z dnia 14 czerwca 1960 r. - Kodeks postępowania administracyjnego (Dz .U. z 2016 poz. 23 z późn. zm.)</t>
  </si>
  <si>
    <t>Art. 217§ 2 pkt 2, art. 218 § 1 ustawy z dnia 14 czerwca 1960 r. - Kodeks postępowania administracyjnego (Dz .U. z 2016 poz. 23 z późn. zm.)</t>
  </si>
  <si>
    <t>Tabela nr 2. Liczba zakładów ogółem w ewidencji WIOŚ i ich kontroli pozaplanowych z wyjazdem w teren 
(w tym kontroli interwencyjnych) z podaniem liczby stwierdzonych naruszeń w podziale na kategorie naruszeń za rok 2016</t>
  </si>
  <si>
    <t>11. Kontrole inne niż typowe oraz przeprowadzone działania pokontrolne w 2016 roku</t>
  </si>
  <si>
    <r>
      <t xml:space="preserve">12. Przykłady stwierdzonych nieprawidłowości </t>
    </r>
    <r>
      <rPr>
        <b/>
        <u val="single"/>
        <sz val="14"/>
        <rFont val="Times New Roman"/>
        <family val="1"/>
      </rPr>
      <t>klasy 2.1</t>
    </r>
    <r>
      <rPr>
        <b/>
        <sz val="14"/>
        <color indexed="8"/>
        <rFont val="Times New Roman"/>
        <family val="1"/>
      </rPr>
      <t xml:space="preserve"> (zanieczyszczenie środowiska) </t>
    </r>
  </si>
  <si>
    <t xml:space="preserve">18. Działania pokontrolne </t>
  </si>
  <si>
    <t>Tabela nr 3. Podjęte działania pokontrolne  w wyniku kontroli zakładów z wyjazdem  w teren 
(planowych i pozaplanowych w tym interwencyjnych) w roku 2016</t>
  </si>
  <si>
    <t>Tabela nr 18a Wstrzymanie działalności* (opisać po 2 przykłady)</t>
  </si>
  <si>
    <t>Tabela nr 18b Wstrzymanie użytkowania instalacji*(opisać po 2 przykłady)</t>
  </si>
  <si>
    <t>Tabela nr 18c Wstrzymanie oddanie instalacji do użytkowania  i wstrzymanie użytkowania *(opisać w tabeli po 2 przykłady)</t>
  </si>
  <si>
    <t>Tabela nr 18d. Postępowanie egzekucyjne w administracji decyzji o charakterze niepieniężnym (prowadzone w 2016 r.)</t>
  </si>
  <si>
    <t>Tabela nr 18e. Postępowanie egzekucyjne w administracji decyzji o charakterze pieniężnym</t>
  </si>
  <si>
    <t>Tabel nr 18f. Liczba wniosków do organów ścigania - dane wg stanu w dniu 31 grudnia 2016 r.</t>
  </si>
  <si>
    <t>*dotyczy przypadków ujętych w kolumnie 16 w Dziale 1 sprawozdania OŚ-2b</t>
  </si>
  <si>
    <t>*dotyczy przypadków ujętych w kolumnie 18 w Dziale 1 sprawozdania OŚ-2b</t>
  </si>
  <si>
    <t>*dotyczy przypadków ujętych w kolumnie 17 w Dziale 1 sprawozdania OŚ-2b</t>
  </si>
  <si>
    <r>
      <t xml:space="preserve">Wypełnione tabele proszę przesłać na adres </t>
    </r>
    <r>
      <rPr>
        <u val="single"/>
        <sz val="11"/>
        <rFont val="Times New Roman"/>
        <family val="1"/>
      </rPr>
      <t>m.wisniewski@gios.gov.pl</t>
    </r>
    <r>
      <rPr>
        <sz val="11"/>
        <rFont val="Times New Roman"/>
        <family val="1"/>
      </rPr>
      <t xml:space="preserve"> w terminie do 15 lutego 2017 roku.</t>
    </r>
  </si>
  <si>
    <t>Liczba instalacji w ewidencji wg stanu na dzień 31.12.2016 r.</t>
  </si>
  <si>
    <t>Liczba zaplanowanych kontroli regionalnych instalacji do przetwarzania odpadów komunalnych</t>
  </si>
  <si>
    <t>Liczba wykonanych kontroli regionalnych instalacji do przetwarzania odpadów komunalnych wg stanu na 31.12.2016 r.</t>
  </si>
  <si>
    <r>
      <t xml:space="preserve">Liczba zakładów </t>
    </r>
    <r>
      <rPr>
        <u val="single"/>
        <sz val="9"/>
        <color theme="1"/>
        <rFont val="Times New Roman"/>
        <family val="1"/>
      </rPr>
      <t>wielkoprzemysłowych ferm tuczu trzody chlewnej</t>
    </r>
    <r>
      <rPr>
        <sz val="9"/>
        <color theme="1"/>
        <rFont val="Times New Roman"/>
        <family val="1"/>
      </rPr>
      <t xml:space="preserve"> wymagające pozwolenia zintegrowanego w ewidencji wg stanu na 31.12.2016 r.</t>
    </r>
  </si>
  <si>
    <r>
      <t>Liczba zakładów</t>
    </r>
    <r>
      <rPr>
        <u val="single"/>
        <sz val="9"/>
        <color theme="1"/>
        <rFont val="Times New Roman"/>
        <family val="1"/>
      </rPr>
      <t xml:space="preserve"> ferm drobiu</t>
    </r>
    <r>
      <rPr>
        <sz val="9"/>
        <color theme="1"/>
        <rFont val="Times New Roman"/>
        <family val="1"/>
      </rPr>
      <t xml:space="preserve"> wymagające pozwolenia zintegrowanego w ewidencji wg stanu na  31.12.2015 r.</t>
    </r>
  </si>
  <si>
    <r>
      <t xml:space="preserve">Liczba zakładów </t>
    </r>
    <r>
      <rPr>
        <u val="single"/>
        <sz val="9"/>
        <color theme="1"/>
        <rFont val="Times New Roman"/>
        <family val="1"/>
      </rPr>
      <t>wielkoprzemysłowych ferm tuczu trzody chlewnej</t>
    </r>
    <r>
      <rPr>
        <sz val="9"/>
        <color theme="1"/>
        <rFont val="Times New Roman"/>
        <family val="1"/>
      </rPr>
      <t xml:space="preserve"> wymagające pozwolenia zintegrowanego w ewidencji wg stanu na  31.12.2015 r.</t>
    </r>
  </si>
  <si>
    <r>
      <t>Liczba zakładów</t>
    </r>
    <r>
      <rPr>
        <u val="single"/>
        <sz val="9"/>
        <color theme="1"/>
        <rFont val="Times New Roman"/>
        <family val="1"/>
      </rPr>
      <t xml:space="preserve"> ferm drobiu</t>
    </r>
    <r>
      <rPr>
        <sz val="9"/>
        <color theme="1"/>
        <rFont val="Times New Roman"/>
        <family val="1"/>
      </rPr>
      <t xml:space="preserve"> wymagające pozwolenia zintegrowanego w ewidencji wg stanu na 31.12.2016 r.</t>
    </r>
  </si>
  <si>
    <t>Liczba kontroli przeprowadzonych w oparciu o dokumenty - analiza wyników pomiarów automonitoringowych</t>
  </si>
  <si>
    <t>Liczba ogółem stwierdzonych naruszeń wymagań ochrony środowiska dla kontroli przeprowadzonych w oparciu o dokumenty - analiza wyników pomiarów automonitoringowych</t>
  </si>
  <si>
    <t xml:space="preserve">Tabela nr 11c  Kontrole oparte na analizie dokumentacji z wyłączeniem badań automonitoringowych </t>
  </si>
  <si>
    <t>Tabela nr 11b Liczba ogółem kontroli przeprowadzonych w oparciu o dokumenty - analiza wyników pomiarów automonitoringowych</t>
  </si>
  <si>
    <t>Liczba kontroli opartych na badaniach z wyłączeniem automonitoringowych  musi być zgodna z danymi  przedstawionymi w  sprawozdaniu OŚ- 2b za 2016 r.</t>
  </si>
  <si>
    <t>Liczba kontroli przeprowadzonych w oparciu o analize dokumentacji z wyłączeniem badań automonitoringowych</t>
  </si>
  <si>
    <t>Liczba kontroli przerpowadzonych w oparciu o dokumenty - analiza wyników pomiarów automonitoringowych  musi być zgodna z danymi  przedstawionymi w  sprawozdaniu OŚ- 2b za 2016 r. Kolumna 11 i 11a sprawozdania OŚ-2b.</t>
  </si>
  <si>
    <t>Działania pokontrolne podjęte po kontrolach przeprowadzonych w oparciu o dokumenty - analiza wyników pomiarów automonitoringowych</t>
  </si>
  <si>
    <t>Działania pokontrolne podjęte po kontrolach dokumentacyjnych  opartych na analizie dokumentacji z wyłączeniem badań automonitoringowych</t>
  </si>
  <si>
    <t>Gospodarstwo Rolno Hodowlane Jan Kauc,                                          Oprzężów 68,  97-371 Wola Krzysztoporska</t>
  </si>
  <si>
    <t>Ferma w Oprzężowie 68,                  97-371 Wola Krzysztoporska/ jedna instalacja 6.8b</t>
  </si>
  <si>
    <t>18.12.2014 r.</t>
  </si>
  <si>
    <t>tak</t>
  </si>
  <si>
    <t>25.11.2015 r.</t>
  </si>
  <si>
    <t>21.11.2016 r.</t>
  </si>
  <si>
    <t>Nieterminowe przekazanie kopii planu nawożenia na 2016 r. do Wójta Gminy Wola Krzysztoporska</t>
  </si>
  <si>
    <t>1. Zarządzenie pokontrolne</t>
  </si>
  <si>
    <t>Gospodarstwo Rolne Anna Chachulska, Karol Chachulski, ul. Słoneczna 72, 95-200 Pabianice</t>
  </si>
  <si>
    <t>Ferma w m. Kalinowa 78, 98-161 Zapolice/ jedna instalacja 6.8b</t>
  </si>
  <si>
    <t>01.04.2009 r.</t>
  </si>
  <si>
    <t>05.10.2015 r.                    10.11.2016 r.</t>
  </si>
  <si>
    <t>05.12.2016 r.</t>
  </si>
  <si>
    <t>Eksploatacja instalacji z naruszeniem warunków pozwolenia zintegrowanego - przekroczenie o 0,02 Mg wytworzonych odpadów o kodzie 15 01 01</t>
  </si>
  <si>
    <t>1. Pouczenie                  2. Wystąpienie do Urzędu Marszałkowskiego w Łodzi.</t>
  </si>
  <si>
    <t>Gospodarstwo Rolne Sebastian Kania, Mokrsko 275 A,              98-345 Mokrsko</t>
  </si>
  <si>
    <t>Ferma w m. Mokrsko 275 A,            98-345 Mokrsko/ jedna instalacja 6.8b</t>
  </si>
  <si>
    <t>23.12.2005 r.</t>
  </si>
  <si>
    <t>26.10.2015 r.,                                  03.11.2016 r.</t>
  </si>
  <si>
    <t>20.12.2016 r.</t>
  </si>
  <si>
    <t>Nie przekazanie do wójta oraz do Wojewódzkiego Inspektora Ochrony Środowiska w Łodzi kopii planu nawożenia w terminie 14 dni od dnia jego otrzymania.</t>
  </si>
  <si>
    <t>Michał    Święcicki, ul. Owocowa 3, 95-080 Tuszyn</t>
  </si>
  <si>
    <t>"Gospodarstwo Rolne Galinki" w m. Tuniki, 96-230 Biala Rawska/ jedna instalacja 6.8b</t>
  </si>
  <si>
    <t>10.12.2015 r.</t>
  </si>
  <si>
    <t>02.03.2016</t>
  </si>
  <si>
    <t>w 2016 roku nie przeporwadzono kontroli. Wyjaśnienie:   Instalacja została przejęta w całości  przez obecnego   prowadzącego -  Michała  Święcickiego  zam. ul. Owocowa 3, 95-080 Tuszyn   od    poprzednich  eksploatujących  w kwietniu 2016 r.   Kontrola  WIOŚ  została  przeprowadzona w styczniu 2017r.  W trakcie kontroli  nie stwierdzono naruszeń przepisów ustawy o nawozach i nawożeniu.  Gospodarstwo posiada możliwości zagospodarowania na własnych gruntach 77% wytwarzanej gnojowicy.  Dysponuje zatwierdzonym przez Stację Chemiczno Rolniczą w Łodzi  planem nawożenia.  Nadwyżki gnojowicy przekazuje rolnikom na podstawie zawartych umów.  Ma możliwość przetrzymania gnojowicy w zbiornikach zamkniętych przez okres 8 miesięcy.</t>
  </si>
  <si>
    <t xml:space="preserve">nie stwierdzono </t>
  </si>
  <si>
    <t xml:space="preserve">nie podjęto </t>
  </si>
  <si>
    <t>Gospodarstwo Rolne Paweł Święcicki, Tuszynek Majoracki, 95-080 Tuszyn, ul. Królewska 47</t>
  </si>
  <si>
    <t>Ferma Piaszczyce,                              97-545 Gomunice/ jedna instalacja 6.8 c</t>
  </si>
  <si>
    <t>04.09.2014 r.</t>
  </si>
  <si>
    <t>02.03.2016 r.</t>
  </si>
  <si>
    <t>18.11.2016 r.</t>
  </si>
  <si>
    <t xml:space="preserve">Naruszenie warunków pozwolenia zintegrowanego  w zakresie ilości wytworzonego odpadu o kodzie 15 01 10 w 2015 roku </t>
  </si>
  <si>
    <t>1. Pouczenie                2. Zarządzenie pokontrolne</t>
  </si>
  <si>
    <t>Ferma w Rzepkach 90,                      97-318 Czarnocin/ jedna instalacja 6.8 b</t>
  </si>
  <si>
    <t>11.08.2015 r.</t>
  </si>
  <si>
    <t>nie stwierdzono</t>
  </si>
  <si>
    <t>nie podjęto</t>
  </si>
  <si>
    <t>Ferma Bukowie Dolne 1A,                97-403 Drużbice/ jedna instalacja 6.8 b</t>
  </si>
  <si>
    <t>26.07.2005 r.</t>
  </si>
  <si>
    <t>Ferma w Niechcicach, ul. Sportowa 21, 97-340 Rozprza/ jedna instalacja 6.8c</t>
  </si>
  <si>
    <t>17.05.2006 r.</t>
  </si>
  <si>
    <t>05.10.2015 r.</t>
  </si>
  <si>
    <t>Naruszenie warunków pozwolenia zintegrowanego w zakresie odprowadzania zanieczyszczeń do powietrza</t>
  </si>
  <si>
    <t>1. Mandat               2. Zarządzenie pokontrolne</t>
  </si>
  <si>
    <t>1.10. inne przypadki niestwarzające zagrożenia lub zanieczyszczenia środowiska (nie utworzenie stacjonarnego punktu PSZOK, nie przeprowadzenie kontroli podmiotów odbierających odpady komunalne z terenu gminy, udokumentowanych protokołem z kontroli, brak ustalenia trybu i sposobu zgłaszania przez właścicieli nieruchomości przypadków niewłaściwego świadczenia usług przez przedsiębiorcę odbierającego odpady komunalne od właścicieli nieruchomości, brak sprawozdawczości i udostępniania Rocznej Analizy Stanu Gospodarki Odpadami Komunalnymi na terenie Gminy, nieodbieranie odpadów zielonych w PSZOK), w 1 gminie nie osiągnięcie dopuszczalnego poziomu recyklingu i przygotowania do ponownego użycia papieru, metali, tworzyw sztucznych i szkła).</t>
  </si>
  <si>
    <t xml:space="preserve">1.2. naruszenie warunków decyzji lub zgłoszenia niemających istotnego wpływu na stan środowiska (przekroczenie ogólnej ilości odpadów unieszkodliwianych w stosunku do określonej w pozwoleniu zintegrowanym, dokonywanie poboru prób do badań odpadów przeznaczonych do składowania przez zleceniodawcę a nie przez akredytowane laboratorium)
1.10. inne przypadki niestwarzające zagrożenia lub zanieczyszczenia środowiska (zbyt mały odzysk surowców wtórnych w instalacji sortowni odpadów)
</t>
  </si>
  <si>
    <t>b</t>
  </si>
  <si>
    <t>nie dotyczy</t>
  </si>
  <si>
    <t>1.10. innie przypadki niestwarzające zagrożenia lub zanieczyszczenia srodowiska (niepoinformowanie o przystąpieniu do użytkowania budynku inwentarskiego)</t>
  </si>
  <si>
    <t>2.7. brak wymaganej decyzji lub zgłoszenia określających warunki korzystania za środowiska (brak pozwolenia zintegrowanego)</t>
  </si>
  <si>
    <t>1.2. naruszenie warunków decyzji lub zgłoszenia niemających istotnego wpływu na stan środowiska (zwiekszenie ilości cykli hodowlanych)
1.5. brak lub nierzetelne prowadzenie ewidencji lub sprawozdawczości (brak raportów do KOBIZE, nieterminowe przedkładanie zbiorczych zestawień o odpadach, nieterminowe przedkładanie wykazów o zakresie korzystania ze środowiska)
1.8. nieprzedkładanie wyników pomiarów (nieterminowe przedkładanie automonitoringowych pomiarów hałasu, nieprzedkładanie badań jakościowych ścieków) 
1.10. inne przypadki niestwarzające zagrożenia lub zanieczyszczenia środowiska (przekazywanie pomiotu kurzego bez umów, nieterminowe wniesienie opłaty za korzystanie ze środowiska, nieterminowe poinformowanie o wykonaniu zarządzenia pokontrolnego, niezgodne z prawdą poinformowanie o realizacji zarządzenia pokontrolnego, nierzetelne sporządzanie wykazów o zakresie korzystania ze środowiska, nieprzedkładanie organom danych dotyczących ekploatacji instalacji, ewidencja odpadów prowadzona na nieaktualnych wzorach formularzy)</t>
  </si>
  <si>
    <t>niedopełnienie obowiazku sprawozdawczego wobec KOBIZE, nieterminowe przekazanie oraz  błędy w wykazach o zakresie korzystania ze środowiska, nieterminowe wnoszenie opłat za korzystanie ze środowiska, nieterminowe przekazanie zbiorczych zestawień danych o odpadach oraz błędy w tych sprawozdaniach, nieterminowe poinformowanie o realizacji zarzadzeń pokontrolnych, nieprzedkładanie lub nieterminowe przedkładanie wyników badań automonitoringowych (hałas, woda), niedotrzymywanie warunków pozwolenia w zakresie jakości ścieków przemysłowych wprowadzanych do kanalizacji  miejskiej oraz ich ilości, zbyt mały odzysk odpadów o charaktzezr surowców wtórnych w instalacji MBP do przetwarzania odpadów komunalnych, przekroczenie pozwolenia w zakresie ilosci odpadów składowych na składowisku, brak konserwacji rowu melioracyjnego bedącego odbiornikiem wód opadowych i roztopowych, naruszenie warunków pozwolenia w zakresie ilosci odpadów wytwarzanych, prowadzenie ewidencji odpadów na nieaktualnych wzorach dokumentów</t>
  </si>
  <si>
    <t xml:space="preserve">eksploatacja instalacji   bez wymaganego pozwolenia zintegrowanego  – wszczęte postepowanie administracyjne ws wstrzymania eksploatacji instalacji,  
niewykonywanie wymaganych pomiarów hałasu z instalacji  IPPC 
brak pozwolenia  na pobór wody z studni głębinowej eksploatowanej na cele instalacji IPPC,  
eksploatacja  instalacji  z naruszeniem warunków pozwolenia zintegrowanego – przekroczenie dopuszczalnego poziomu hałasu przenikającego do środowiska w porze nocy  
</t>
  </si>
  <si>
    <t xml:space="preserve">Marek Milewski
Żabików 48, 
99-320 Żychlin
</t>
  </si>
  <si>
    <t>60000 stanowisk dla drobiu - 6.8.a</t>
  </si>
  <si>
    <t>Wniosek nie złożony</t>
  </si>
  <si>
    <t>Marszałek</t>
  </si>
  <si>
    <t xml:space="preserve">Jakub Mikołajczyk
Plecka Dąbrowa 21, 99-311 Bedlno
</t>
  </si>
  <si>
    <t>61000 stanowisk dla drobiu - 6.8.a</t>
  </si>
  <si>
    <t>Wszczęcie postepowania administracyjnego ws wstrzymania eksploatacji instalacji bez wymaganego pozwolenia zintegrowanego.  
Rozpoczęcie eksploatacji instalacji w lutym 2016r.</t>
  </si>
  <si>
    <t>Wszczęcie postepowania administracyjnego ws wstrzymania eksploatacji instalacji bez wymaganego pozwolenia zintegrowanego.  Rozpoczęcie eksploatacji instalacji we wrześniu  2016r.</t>
  </si>
  <si>
    <t>PPHU GOMAK Sp. z o.o w Godzianowie ul. Sportowa 23</t>
  </si>
  <si>
    <t>6.4 Instalacja do uboju zwierząt o zdolności produkcyjnej ponad 50 ton tusz na dobę.</t>
  </si>
  <si>
    <t>Nie złożono wniosku.</t>
  </si>
  <si>
    <t>Starosta Skierniewicki</t>
  </si>
  <si>
    <t>PolDanEko w Księstwie gm. Aleksandrów Łódzki</t>
  </si>
  <si>
    <t xml:space="preserve">5.5 Instalacja do magazynowania odpadów niebezpiecznych, w oczekiwaniu na działania, o których mowa w pkt 1, 2 lit. b oraz w pkt. 4 i 6, o całkowitej pojemności ponad 50 ton, z wyłączeniem wstępnego magazynowania odpadów przez ich wytwórcę w miejscu ich wytworzenia; </t>
  </si>
  <si>
    <t>Starosta Zgierski</t>
  </si>
  <si>
    <t>W wyniku ustaleń kontroli przeprowadzonej w listopadzie - grudniu 2015 r., w dniu 11.01.2016 r.WIOS w Łodzi wszczął postępowanie w sprawie wstrzymania użytkowania instalacji eksploatowanej bez pozwolenia zintegrowanego. W dniu 03.02.2016 r. zawiadomiono Stronę o prawie  zapoznania się ze zgromadzonym materiałem dowodowym. Pismem z dnia 19.02.2016 r. Strona wystąpiła z wnioskiem o zawieszenie postępowania, ze względu na przekazanie wszystkich zgromadzonych odpadów uprawnionym podmiotom. Postanowieniem z dnia 29.03.2016 r. odmówiłem zawieszenia ww. postępowania. W dniu 14.06.2016 r. Łodzki Wojewódzki Inspektor Ochrony Środowiska w Łodzi wydał decyzje wstrzymującą  uzytkowanie instalacji z dniem 30 listopada 2016 r. Kontrola w firmie rozpoczęta w styczniu 2017 roku</t>
  </si>
  <si>
    <t xml:space="preserve">ekslpoatacja instalacji bez wymaganego pozwolenia zintegrowanego </t>
  </si>
  <si>
    <t>Starosta Skierniewicki wydał pozwolenie zintegrowane w dniu 31.10.2016 r.</t>
  </si>
  <si>
    <t>W styczniu 2017 rozpoczęto kontrolę w firmie</t>
  </si>
  <si>
    <t>Umorzenie dochodzenia przez prokuratora Rejopnowego w Piotrkowie Trybunalskim z wniosku WIOŚ w Łodzi o czyn z § 271 KK z uwagi na brak danych dostatecznie uzasadniających podejrzenie jego popełnienia (fałszowanie dokumnetacji)</t>
  </si>
  <si>
    <t>Wstrzymanie użytkowniaa instalacji wymagającej PZ</t>
  </si>
  <si>
    <t>29.12.2015 r.</t>
  </si>
  <si>
    <t>25.01.2016 r.</t>
  </si>
  <si>
    <t>zażalenie na postanowienie nie rozpatrzone przez GIOŚ</t>
  </si>
  <si>
    <t>Likwidacja urządzeń zawierających PCB</t>
  </si>
  <si>
    <t>29.08.2011</t>
  </si>
  <si>
    <t>11.07.2016 (utrzymanie przez GIOŚ 30.12.2016 r.)</t>
  </si>
  <si>
    <t>druga grzywna, pierwsza z 2011 została zapłacona</t>
  </si>
  <si>
    <t xml:space="preserve"> wszystkie 4 instalacje nieposiadające PZ funkcjonują, 2 zostały wstrzymane, dla 2 pozostałych postępowanie jest prowadzone </t>
  </si>
  <si>
    <t>W wyniku kontroli WIOŚ wszczął postępowanie w sprawie wstrzymania użytkowania instalacji bez pozwolenia zintegrowanego.W dniu 12.01.2016 r. wydał decyzję wstrzymującą użytkowanie instalacji z dniem 30.06.2016 r.  Pozwolenie zintegrowane Starosty Skierniewickiego  z 31.10.2016 r.</t>
  </si>
  <si>
    <t>Opis działania</t>
  </si>
  <si>
    <t>OPIS</t>
  </si>
  <si>
    <t>Pomiary wykazne w tabeli były to pomiary wykonane przy uzyciu detektora zdalnego chmury substancji niebezpiecznych wraz z infrastrukturą IT i urządzeniami wspomagającymi na mobilnym pojeździe uterenowionym do szybkiej oceny ryzyka. Pomiary te były wykonywane na terenie zakładów jak i poza zakładami a ich głównym celem było szkolenie z obsługi urządzenia. Pomiary te nie były związane z dopuszczalnymi emisjami ustalonymi w pozwoleniach zakładów. Analogiczne pomiary wykonywane były w ZZR.</t>
  </si>
  <si>
    <t>Nieprawidłowości związane były z nieterminowym przedłożenie do WIOŚ  aktualizacji dokumentacji (rob, pza, zgłoszenie) związanej z wdrożeniem przepisów dyrektywy Seveso III. Termin złożenia ww. dokumentów zgodnie z obowiązującymi przepisami upłynął z dniem 1 czerwca 2016 r. , a aktualizacja powyższych dokumentów została przedłożona po ustawowym terminie.  Wydano tylko 1 zarządzenie pokontrolne gdyż pozostałe zakłady przedłożyły aktualizację dokumentacji przed rozpoczęciem kontroli.</t>
  </si>
  <si>
    <t>GFD Polskie Druty Sp. z o.o. Szczepocice Rządowe 11, 97-500  Radomsko</t>
  </si>
  <si>
    <t>gleba/ziemia - przekorczenie standsrdów jakości gleby/ziemi</t>
  </si>
  <si>
    <t>nielegalne przetwarzanie -unieszkodliwianie odpadów (zakopanie w dole ziemnym)</t>
  </si>
  <si>
    <t xml:space="preserve">wydano zarządzenie pokontrolne, decyzje o karze za przetwarzenie odpadów bez zezwolenia. Zgłoszono  do RDOŚ szkodę w środowisku </t>
  </si>
  <si>
    <t xml:space="preserve">RDOŚ prowadzi postępowania w trybie ustawy o szkodach w środowisku </t>
  </si>
  <si>
    <t>POLISH RENDERING COMPANY SP. Z O. O. w Pszczonowie – Zakład Produkcji Mączki z produktów ubocznych pochodzenie zwierzęcego</t>
  </si>
  <si>
    <t>woda</t>
  </si>
  <si>
    <t xml:space="preserve">Nieszczelność urządzeń do podczyszczania i odprowadzania ścieków przemysłowych </t>
  </si>
  <si>
    <t>Zarządzenie pokontrolne – nie dopuszczać do odprowadzania do środowiska nieoczyszczonych ścieków przemysłowych, Wystąpienie pokontrolne do organu ochrony środowiska Starosty Łowickiego o cofniecie pozwolenia wodnoprawnego, Wystąpienie do organów ścigania z art. 186 KK - nie utrzymywanie w należytym stanie urządzeń zabezpieczających wodę przed zanieczyszczeniem.</t>
  </si>
  <si>
    <t xml:space="preserve">Zarządzenie pokontrolne – zrealizowane, Wystąpienie pokontrolne do organu ochrony środowiska Starosty Łowickiego  – pozwolenie wodnoprawne na odprowadzanie oczyszczonych ścieków przemysłowych  do środowiska zostało cofnięte, 
Prokuratura podjęła działania
</t>
  </si>
  <si>
    <t>65 tytułów wykonawczych</t>
  </si>
  <si>
    <t xml:space="preserve">nieterminowe przekazanie do Wójta Gminy oraz do WIOŚ kopii planu nawożenia wraz z opinią okręgowej stacji chemiczno-rolniczej, eksploatacja instalacji z naruszeniem warunków pozwolenia zintegrowanego </t>
  </si>
  <si>
    <t xml:space="preserve">eksploatacja instalacji z naruszeniem warunków pozwolenia zintegrowanego </t>
  </si>
  <si>
    <t>niewłaściwa eksploatacja urządzeń odpylających w PRIMA w Łodzi - wniosek do sądu w trybie wykroczeniowym</t>
  </si>
  <si>
    <t>zanieczyszczenie środowiska (gleba, wody podziemne) w wyniku pożaru w EKORD w Kutnie (firma zajmuje się zbieraniem i przetwarzaniem odpadów)</t>
  </si>
  <si>
    <t xml:space="preserve">Nie podanie do publicznej wiadomości, zgodnie ze stanem faktycznym informacji dotyczących działalności zakładu zwiększonego ryzyka, zgodnie z art. 261a ustawy z dnia 27 kwietnia 2001 r. Prawo ochrony środowiska </t>
  </si>
  <si>
    <t>Brak opracowanego i wdrożonego systemu zarządzania bezpieczeństwem.</t>
  </si>
  <si>
    <t>Liczba zakładów ZDR i ZZR została uzgodniona z Łódzkim Komendantem Wojewódzkim PSP – pismo z dnia 24 stycznia znak: WZ.5586.1.2017</t>
  </si>
  <si>
    <t>Ad pkt 7</t>
  </si>
  <si>
    <t>podstawa prawna mandatu</t>
  </si>
  <si>
    <t>Art. 354 ust. 1 ustawy z dnia 27.04.2001r. Prawo ochrony środowiska (t.j. Dz.U. z 2016r., poz. 672 z późn.zm.)</t>
  </si>
  <si>
    <t xml:space="preserve"> 103-2016-1</t>
  </si>
  <si>
    <t>05.07.2016 r.</t>
  </si>
  <si>
    <t xml:space="preserve"> Kozanki Wielkie gm. Uniejów</t>
  </si>
  <si>
    <t>NIE</t>
  </si>
  <si>
    <t>Informacja o zdarzeniu przekazana została przez Centrum Zarządzania Kryzysowego</t>
  </si>
  <si>
    <t>Tak. Informacje o zdarzeniu przekazano do RDOŚ w Łodzi</t>
  </si>
  <si>
    <t>103-2016-1</t>
  </si>
  <si>
    <t>2.9. niewykonywanie wymaganych pomiarów</t>
  </si>
  <si>
    <t>Opis dwóch kontroli które potwierdziły zagrożenie środowiska</t>
  </si>
  <si>
    <t xml:space="preserve">1)Na posesji prywatnej w miejscowości  Gidle, gm. Gidle stwierdzono zgromadzonych 34 pojemników z chemikaliami. Na mijescu była Policja. W trakcie działań terenowych nie było wiadomo kto pojemniki przywiózł - właścicielka posesji poinformowała, że nieznany jej czlowiek poprosił ją o czasowe przewchwowanie pojemników i nie zgłosił sie po ich odbiór. WIOŚ wytstosował wystąpienie do Wójta Gminy Gidle w sprawie podjęcia działań na mozy art. 26 ustawy o odpadach. </t>
  </si>
  <si>
    <t>Opis dwóch kontroli które nie potwierdziły zagrożenia dla środowiska</t>
  </si>
  <si>
    <t xml:space="preserve">1) wniosek o pomiary pem od przerbiegającej linii enenrgetycznej i transformatora - wykonane pomiary nie wykazały przekorczenia wartości dopuszczalnych , 
2) zgłoszenie zanieczyszczenia rowu melioracyjnego i rzeki rzeki Widawki ściekami z zakładu Bodex w Szczercowie - dokonane oględziny i wykonane analizy wody z rowu i rzeki nie potwierdziały zanieczyszczenia. 
</t>
  </si>
  <si>
    <t>Zakłady, które nie zostały skontrolowane: LINDE GAZ POLSKA Sp. z o.o z/s w Krakowie Oddział w Łodzi, Brenntag Polska Sp. z o.o - Magazyn Specjalistyczny w Zgierzu, Cryogas M&amp;T POLAND S.A. Zakład w Głownie, LOTOS TERMINALE S.A. - Zakład w Piotrkowie Trybunalskim,  GAL-GAZ Galewice Sp. z o.o Spółka Komandytowa, Zmyślona, gm. Galewice , Bałtykgaz Sp. z o.o. w Rumii, Magazyn we Wieluniu, PEGAS GRUPA w Zduńskiej Woli, PFLEIDERER PROSPAN S.A. w Wieruszowie, Rozlewnia Gazu "Skiergaz" Henryk Sałkowski Płyćwia 44, SAGA-GAZ Sp. o.o w Kutnie 
Zakłady te nie były skontrolowany gdyż częstotliwość ich kontroli jest ustalana zgodnie z art. 31 ustawy z dnia 20 lipca 1991 r. o Inspekcji Ochrony Środowiska. W 2016 r. wszystkie zakłady ZZR, które powinny być skontrolowane zgodnie z art. 31 ustawy o IOŚ zostały skontrolowane.</t>
  </si>
  <si>
    <t>Tabela nr 15 c Liczba kontroli w terenie instalacji IPPC przeprowadzonych w 2016 r.</t>
  </si>
  <si>
    <t xml:space="preserve">Tabela nr 16b „Informacja o wynikach kontroli dla NIK w sprawie nadzoru nad wielkoprzemysłowymi fermami trzody chlewnej” (dane za rok 2016)
</t>
  </si>
  <si>
    <t xml:space="preserve"> Nie wykonano 2 zaplanowanych kontroli  - ferma drobiu Przemysław Stępa w Giecznie oraz Zakład Produkcji Spożywczej w Osjakowie, ze względu na likwidację zakładów</t>
  </si>
  <si>
    <t xml:space="preserve">eksploatacja instalacji bez wymaganego pozwolenia zintegrowanego </t>
  </si>
  <si>
    <t>1)Na posesji prywatnej w miejscowości  Gidle, gm. Gidle stwierdzono zgromadzonych 34 pojemników z chemikaliami. Na mijescu była Policja. W trakcie działań terenowych nie było wiadomo kto pojemniki przywiózł - właścicielka posesji poinformowała, że nieznany jej czlowiek poprosił ją o czasowe przewchwowanie pojemników i nie zgłosił sie po ich odbiór. WIOŚ wytstosował wystąpienie do Wójta Gminy Gidle w sprawie podjęcia działań na mozy art. 26 ustawy o odpadach. 
2) Na gruntach rolnych w miejscowości Niesułków, gm. Stryków stwierdzono wylanie osadów ściekowych zawierających znaczne ilości jaj pasożytów. WIOŚ w Łodzi skierował wniosek do Prokuratora w związku z zagrożeniem zdrowia i życia.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</si>
</sst>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52">
    <font>
      <sz val="11"/>
      <color theme="1"/>
      <name val="Calibri"/>
      <family val="2"/>
      <scheme val="minor"/>
    </font>
    <font>
      <sz val="10"/>
      <name val="Arial"/>
      <family val="2"/>
    </font>
    <font>
      <sz val="11"/>
      <color indexed="8"/>
      <name val="Czcionka tekstu podstawowego"/>
      <family val="2"/>
    </font>
    <font>
      <sz val="12"/>
      <color indexed="8"/>
      <name val="Times New Roman"/>
      <family val="1"/>
    </font>
    <font>
      <sz val="10"/>
      <color indexed="8"/>
      <name val="Times New Roman"/>
      <family val="1"/>
    </font>
    <font>
      <sz val="9"/>
      <color indexed="8"/>
      <name val="Times New Roman"/>
      <family val="1"/>
    </font>
    <font>
      <sz val="7"/>
      <color indexed="8"/>
      <name val="Times New Roman"/>
      <family val="1"/>
    </font>
    <font>
      <u val="single"/>
      <sz val="9"/>
      <color indexed="8"/>
      <name val="Times New Roman"/>
      <family val="1"/>
    </font>
    <font>
      <u val="single"/>
      <sz val="10"/>
      <color indexed="8"/>
      <name val="Times New Roman"/>
      <family val="1"/>
    </font>
    <font>
      <sz val="9"/>
      <name val="Times New Roman"/>
      <family val="1"/>
    </font>
    <font>
      <b/>
      <sz val="11"/>
      <color theme="1"/>
      <name val="Times New Roman"/>
      <family val="1"/>
    </font>
    <font>
      <b/>
      <sz val="14"/>
      <color theme="1"/>
      <name val="Calibri"/>
      <family val="2"/>
      <scheme val="minor"/>
    </font>
    <font>
      <b/>
      <sz val="12"/>
      <color theme="1"/>
      <name val="Times New Roman"/>
      <family val="1"/>
    </font>
    <font>
      <sz val="12"/>
      <color theme="1"/>
      <name val="Times New Roman"/>
      <family val="1"/>
    </font>
    <font>
      <b/>
      <sz val="12"/>
      <color theme="1"/>
      <name val="Calibri"/>
      <family val="2"/>
      <scheme val="minor"/>
    </font>
    <font>
      <sz val="11"/>
      <color theme="1"/>
      <name val="Times New Roman"/>
      <family val="1"/>
    </font>
    <font>
      <sz val="9"/>
      <color theme="1"/>
      <name val="Times New Roman"/>
      <family val="1"/>
    </font>
    <font>
      <b/>
      <sz val="11"/>
      <color rgb="FFFF0000"/>
      <name val="Calibri"/>
      <family val="2"/>
      <scheme val="minor"/>
    </font>
    <font>
      <b/>
      <sz val="11"/>
      <color rgb="FFFF0000"/>
      <name val="Times New Roman"/>
      <family val="1"/>
    </font>
    <font>
      <sz val="10"/>
      <color theme="1"/>
      <name val="Times New Roman"/>
      <family val="1"/>
    </font>
    <font>
      <sz val="12"/>
      <color theme="1"/>
      <name val="Calibri"/>
      <family val="2"/>
      <scheme val="minor"/>
    </font>
    <font>
      <sz val="26"/>
      <color theme="1"/>
      <name val="Times New Roman"/>
      <family val="1"/>
    </font>
    <font>
      <sz val="8"/>
      <color theme="1"/>
      <name val="Times New Roman"/>
      <family val="1"/>
    </font>
    <font>
      <sz val="12"/>
      <color rgb="FFC00000"/>
      <name val="Times New Roman"/>
      <family val="1"/>
    </font>
    <font>
      <sz val="26"/>
      <color theme="1"/>
      <name val="Calibri"/>
      <family val="2"/>
      <scheme val="minor"/>
    </font>
    <font>
      <b/>
      <sz val="9"/>
      <color rgb="FFC00000"/>
      <name val="Times New Roman"/>
      <family val="1"/>
    </font>
    <font>
      <b/>
      <sz val="11"/>
      <color rgb="FFC00000"/>
      <name val="Times New Roman"/>
      <family val="1"/>
    </font>
    <font>
      <u val="single"/>
      <sz val="9"/>
      <color theme="1"/>
      <name val="Times New Roman"/>
      <family val="1"/>
    </font>
    <font>
      <sz val="10"/>
      <name val="Times New Roman"/>
      <family val="1"/>
    </font>
    <font>
      <i/>
      <sz val="18"/>
      <color rgb="FF000000"/>
      <name val="Calibri"/>
      <family val="2"/>
    </font>
    <font>
      <i/>
      <sz val="11"/>
      <color rgb="FF000000"/>
      <name val="Calibri"/>
      <family val="2"/>
    </font>
    <font>
      <sz val="11"/>
      <color rgb="FF000000"/>
      <name val="Calibri"/>
      <family val="2"/>
    </font>
    <font>
      <sz val="11"/>
      <name val="Times New Roman"/>
      <family val="1"/>
    </font>
    <font>
      <sz val="12"/>
      <name val="Times New Roman"/>
      <family val="1"/>
    </font>
    <font>
      <sz val="7"/>
      <name val="Times New Roman"/>
      <family val="1"/>
    </font>
    <font>
      <b/>
      <sz val="12"/>
      <name val="Times New Roman"/>
      <family val="1"/>
    </font>
    <font>
      <sz val="11"/>
      <color rgb="FFC00000"/>
      <name val="Times New Roman"/>
      <family val="1"/>
    </font>
    <font>
      <sz val="9"/>
      <color rgb="FFC00000"/>
      <name val="Times New Roman"/>
      <family val="1"/>
    </font>
    <font>
      <b/>
      <sz val="14"/>
      <color theme="1"/>
      <name val="Times New Roman"/>
      <family val="1"/>
    </font>
    <font>
      <sz val="12"/>
      <color rgb="FFFF0000"/>
      <name val="Times New Roman"/>
      <family val="1"/>
    </font>
    <font>
      <b/>
      <sz val="14"/>
      <name val="Times New Roman"/>
      <family val="1"/>
    </font>
    <font>
      <b/>
      <u val="single"/>
      <sz val="12"/>
      <name val="Times New Roman"/>
      <family val="1"/>
    </font>
    <font>
      <b/>
      <sz val="14"/>
      <color indexed="8"/>
      <name val="Times New Roman"/>
      <family val="1"/>
    </font>
    <font>
      <b/>
      <sz val="12"/>
      <color indexed="10"/>
      <name val="Times New Roman"/>
      <family val="1"/>
    </font>
    <font>
      <b/>
      <sz val="12"/>
      <color indexed="8"/>
      <name val="Times New Roman"/>
      <family val="1"/>
    </font>
    <font>
      <sz val="18"/>
      <color rgb="FFFF0000"/>
      <name val="Times New Roman"/>
      <family val="1"/>
    </font>
    <font>
      <b/>
      <u val="single"/>
      <sz val="14"/>
      <name val="Times New Roman"/>
      <family val="1"/>
    </font>
    <font>
      <b/>
      <sz val="12"/>
      <color rgb="FFC00000"/>
      <name val="Times New Roman"/>
      <family val="1"/>
    </font>
    <font>
      <b/>
      <sz val="14"/>
      <color rgb="FFFF0000"/>
      <name val="Times New Roman"/>
      <family val="1"/>
    </font>
    <font>
      <u val="single"/>
      <sz val="11"/>
      <name val="Times New Roman"/>
      <family val="1"/>
    </font>
    <font>
      <b/>
      <sz val="11"/>
      <name val="Times New Roman"/>
      <family val="1"/>
    </font>
    <font>
      <sz val="18"/>
      <color rgb="FF000000"/>
      <name val="Calibri"/>
      <family val="2"/>
    </font>
  </fonts>
  <fills count="6">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rgb="FF92D050"/>
        <bgColor indexed="64"/>
      </patternFill>
    </fill>
    <fill>
      <patternFill patternType="solid">
        <fgColor theme="6" tint="0.5999900102615356"/>
        <bgColor indexed="64"/>
      </patternFill>
    </fill>
  </fills>
  <borders count="63">
    <border>
      <left/>
      <right/>
      <top/>
      <bottom/>
      <diagonal/>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style="thin"/>
    </border>
    <border>
      <left style="thin"/>
      <right style="thin"/>
      <top style="thin"/>
      <bottom style="double"/>
    </border>
    <border>
      <left style="double"/>
      <right style="thin"/>
      <top style="thin"/>
      <bottom style="double"/>
    </border>
    <border>
      <left style="thin"/>
      <right style="double"/>
      <top style="thin"/>
      <bottom style="double"/>
    </border>
    <border>
      <left style="double"/>
      <right style="thin"/>
      <top/>
      <bottom style="double"/>
    </border>
    <border>
      <left style="thin"/>
      <right style="double"/>
      <top/>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bottom style="double"/>
    </border>
    <border>
      <left style="double"/>
      <right style="thin"/>
      <top style="thin"/>
      <bottom style="thin"/>
    </border>
    <border>
      <left style="thin"/>
      <right style="double"/>
      <top style="thin"/>
      <bottom/>
    </border>
    <border>
      <left style="double"/>
      <right style="thin"/>
      <top style="double"/>
      <bottom style="thin"/>
    </border>
    <border>
      <left style="double"/>
      <right style="thin"/>
      <top style="thin"/>
      <bottom/>
    </border>
    <border>
      <left style="double"/>
      <right style="thin"/>
      <top/>
      <bottom style="thin"/>
    </border>
    <border>
      <left style="thin"/>
      <right style="double"/>
      <top style="thin"/>
      <bottom style="thin"/>
    </border>
    <border>
      <left style="thin"/>
      <right style="double"/>
      <top/>
      <bottom style="thin"/>
    </border>
    <border>
      <left style="double"/>
      <right style="double"/>
      <top style="double"/>
      <bottom style="thin"/>
    </border>
    <border>
      <left style="double"/>
      <right style="double"/>
      <top style="thin"/>
      <bottom style="thin"/>
    </border>
    <border>
      <left style="double"/>
      <right style="double"/>
      <top style="thin"/>
      <bottom style="double"/>
    </border>
    <border>
      <left style="thin"/>
      <right style="thin"/>
      <top style="medium"/>
      <bottom style="thin"/>
    </border>
    <border>
      <left style="thin"/>
      <right style="medium"/>
      <top style="medium"/>
      <bottom style="thin"/>
    </border>
    <border>
      <left/>
      <right style="thin"/>
      <top style="double"/>
      <bottom style="double"/>
    </border>
    <border>
      <left style="double"/>
      <right style="double"/>
      <top style="double"/>
      <bottom style="double"/>
    </border>
    <border>
      <left style="double"/>
      <right style="double"/>
      <top/>
      <bottom style="thin"/>
    </border>
    <border>
      <left style="thin"/>
      <right style="thin"/>
      <top style="double"/>
      <bottom style="thin"/>
    </border>
    <border>
      <left style="thin"/>
      <right style="double"/>
      <top style="double"/>
      <bottom style="thin"/>
    </border>
    <border>
      <left style="double"/>
      <right style="thin"/>
      <top style="double"/>
      <bottom/>
    </border>
    <border>
      <left style="thin"/>
      <right style="thin"/>
      <top style="double"/>
      <bottom/>
    </border>
    <border>
      <left style="thin"/>
      <right style="double"/>
      <top style="double"/>
      <bottom/>
    </border>
    <border>
      <left style="double"/>
      <right/>
      <top/>
      <bottom/>
    </border>
    <border>
      <left/>
      <right style="thin"/>
      <top/>
      <bottom style="thin"/>
    </border>
    <border>
      <left/>
      <right style="thin"/>
      <top style="thin"/>
      <bottom style="thin"/>
    </border>
    <border>
      <left/>
      <right style="thin"/>
      <top style="thin"/>
      <bottom/>
    </border>
    <border>
      <left/>
      <right style="double"/>
      <top style="double"/>
      <bottom style="thin"/>
    </border>
    <border>
      <left/>
      <right style="double"/>
      <top style="thin"/>
      <bottom style="thin"/>
    </border>
    <border>
      <left/>
      <right style="double"/>
      <top style="thin"/>
      <bottom style="double"/>
    </border>
    <border>
      <left/>
      <right/>
      <top/>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double"/>
    </border>
    <border>
      <left style="thin"/>
      <right/>
      <top style="thin"/>
      <bottom style="thin"/>
    </border>
    <border>
      <left/>
      <right/>
      <top style="thin"/>
      <bottom style="thin"/>
    </border>
    <border>
      <left style="thin"/>
      <right/>
      <top style="thin"/>
      <bottom style="double"/>
    </border>
    <border>
      <left/>
      <right/>
      <top style="thin"/>
      <bottom style="double"/>
    </border>
    <border>
      <left style="double"/>
      <right/>
      <top style="double"/>
      <bottom style="thin"/>
    </border>
    <border>
      <left/>
      <right/>
      <top style="double"/>
      <bottom style="thin"/>
    </border>
    <border>
      <left style="thin"/>
      <right/>
      <top style="double"/>
      <bottom style="thin"/>
    </border>
    <border>
      <left style="double"/>
      <right/>
      <top style="double"/>
      <bottom style="double"/>
    </border>
    <border>
      <left/>
      <right/>
      <top style="double"/>
      <bottom style="double"/>
    </border>
    <border>
      <left/>
      <right style="double"/>
      <top style="double"/>
      <bottom style="double"/>
    </border>
    <border>
      <left/>
      <right/>
      <top style="double"/>
      <bottom/>
    </border>
    <border>
      <left/>
      <right style="thin"/>
      <top style="double"/>
      <bottom style="thin"/>
    </border>
    <border>
      <left style="thin"/>
      <right style="double"/>
      <top/>
      <botto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44" fontId="0" fillId="0" borderId="0" applyFont="0" applyFill="0" applyBorder="0" applyAlignment="0" applyProtection="0"/>
  </cellStyleXfs>
  <cellXfs count="581">
    <xf numFmtId="0" fontId="0" fillId="0" borderId="0" xfId="0"/>
    <xf numFmtId="0" fontId="12" fillId="0" borderId="0" xfId="0" applyFont="1" applyAlignment="1">
      <alignment vertical="center"/>
    </xf>
    <xf numFmtId="0" fontId="13" fillId="0" borderId="1" xfId="0" applyFont="1" applyBorder="1" applyAlignment="1">
      <alignment vertical="center"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6" fillId="0" borderId="4" xfId="0" applyFont="1" applyBorder="1" applyAlignment="1" applyProtection="1">
      <alignment horizontal="center" vertical="center" wrapText="1"/>
      <protection locked="0"/>
    </xf>
    <xf numFmtId="0" fontId="15" fillId="0" borderId="2" xfId="0" applyFont="1" applyBorder="1" applyAlignment="1" applyProtection="1">
      <alignment horizontal="center" vertical="top" wrapText="1"/>
      <protection locked="0"/>
    </xf>
    <xf numFmtId="0" fontId="13" fillId="0" borderId="1" xfId="0" applyFont="1" applyBorder="1" applyAlignment="1" applyProtection="1">
      <alignment horizontal="center" vertical="center" wrapText="1"/>
      <protection locked="0"/>
    </xf>
    <xf numFmtId="0" fontId="16" fillId="0" borderId="0" xfId="0" applyFont="1" applyBorder="1" applyAlignment="1" applyProtection="1">
      <alignment horizontal="justify" vertical="center" wrapText="1"/>
      <protection locked="0"/>
    </xf>
    <xf numFmtId="0" fontId="16" fillId="0" borderId="0" xfId="0" applyFont="1" applyBorder="1" applyAlignment="1" applyProtection="1">
      <alignment horizontal="center" vertical="center" wrapText="1"/>
      <protection locked="0"/>
    </xf>
    <xf numFmtId="0" fontId="19"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6" fillId="0" borderId="5" xfId="0" applyFont="1" applyBorder="1" applyAlignment="1">
      <alignment horizontal="center" vertical="center" wrapText="1"/>
    </xf>
    <xf numFmtId="0" fontId="0" fillId="3" borderId="0" xfId="0" applyFill="1" applyProtection="1">
      <protection/>
    </xf>
    <xf numFmtId="0" fontId="11" fillId="3" borderId="0" xfId="0" applyFont="1" applyFill="1" applyBorder="1" applyAlignment="1" applyProtection="1">
      <alignment horizontal="center"/>
      <protection locked="0"/>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20" fillId="3" borderId="0" xfId="0" applyFont="1" applyFill="1" applyBorder="1" applyAlignment="1" applyProtection="1">
      <alignment horizontal="center"/>
      <protection/>
    </xf>
    <xf numFmtId="0" fontId="17" fillId="3" borderId="0" xfId="0" applyFont="1" applyFill="1" applyBorder="1" applyAlignment="1" applyProtection="1">
      <alignment horizontal="center"/>
      <protection/>
    </xf>
    <xf numFmtId="0" fontId="0" fillId="3" borderId="0" xfId="0" applyFill="1" applyAlignment="1" applyProtection="1">
      <alignment/>
      <protection locked="0"/>
    </xf>
    <xf numFmtId="0" fontId="21" fillId="3" borderId="0" xfId="0" applyFont="1" applyFill="1" applyBorder="1" applyAlignment="1" applyProtection="1">
      <alignment vertical="center"/>
      <protection locked="0"/>
    </xf>
    <xf numFmtId="0" fontId="0" fillId="3" borderId="0" xfId="0" applyFill="1" applyProtection="1">
      <protection locked="0"/>
    </xf>
    <xf numFmtId="0" fontId="16" fillId="0" borderId="6" xfId="0" applyFont="1" applyBorder="1" applyAlignment="1" applyProtection="1">
      <alignment vertical="center" wrapText="1"/>
      <protection locked="0"/>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vertical="center" wrapText="1"/>
      <protection locked="0"/>
    </xf>
    <xf numFmtId="0" fontId="16" fillId="0" borderId="8"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6" fillId="0" borderId="9" xfId="0" applyFont="1" applyBorder="1" applyAlignment="1">
      <alignment horizontal="center" vertical="center" wrapText="1"/>
    </xf>
    <xf numFmtId="0" fontId="16" fillId="0" borderId="10" xfId="0" applyFont="1" applyBorder="1" applyAlignment="1" applyProtection="1">
      <alignment horizontal="center" vertical="center" wrapText="1"/>
      <protection locked="0"/>
    </xf>
    <xf numFmtId="0" fontId="16" fillId="0" borderId="6" xfId="0" applyFont="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6" fillId="0" borderId="14" xfId="0" applyFont="1" applyBorder="1" applyAlignment="1" applyProtection="1">
      <alignment vertical="center" wrapText="1"/>
      <protection locked="0"/>
    </xf>
    <xf numFmtId="0" fontId="16"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pplyProtection="1">
      <alignment vertical="center" wrapText="1"/>
      <protection locked="0"/>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9" xfId="0" applyFont="1" applyBorder="1" applyAlignment="1" applyProtection="1">
      <alignment horizontal="justify" vertical="center" wrapText="1"/>
      <protection locked="0"/>
    </xf>
    <xf numFmtId="0" fontId="16" fillId="0" borderId="14" xfId="0" applyFont="1" applyBorder="1" applyAlignment="1" applyProtection="1">
      <alignment horizontal="justify" vertical="center" wrapText="1"/>
      <protection locked="0"/>
    </xf>
    <xf numFmtId="0" fontId="15" fillId="0" borderId="9"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6" fillId="0" borderId="15" xfId="0" applyFont="1" applyBorder="1" applyAlignment="1">
      <alignment vertical="center" wrapText="1"/>
    </xf>
    <xf numFmtId="0" fontId="16" fillId="0" borderId="15" xfId="0" applyFont="1" applyBorder="1" applyAlignment="1">
      <alignment horizontal="left" vertical="center" wrapText="1" indent="1"/>
    </xf>
    <xf numFmtId="0" fontId="16" fillId="0" borderId="15" xfId="0" applyFont="1" applyBorder="1" applyAlignment="1" applyProtection="1">
      <alignment vertical="center" wrapText="1"/>
      <protection locked="0"/>
    </xf>
    <xf numFmtId="0" fontId="16" fillId="0" borderId="16" xfId="0" applyFont="1" applyBorder="1" applyAlignment="1" applyProtection="1">
      <alignment horizontal="center" vertical="center" wrapText="1"/>
      <protection locked="0"/>
    </xf>
    <xf numFmtId="0" fontId="16" fillId="0" borderId="17" xfId="0" applyFont="1" applyBorder="1" applyAlignment="1">
      <alignment vertical="center" wrapText="1"/>
    </xf>
    <xf numFmtId="0" fontId="16" fillId="0" borderId="18" xfId="0" applyFont="1" applyBorder="1" applyAlignment="1">
      <alignment horizontal="left" vertical="top" wrapText="1" indent="1"/>
    </xf>
    <xf numFmtId="0" fontId="16" fillId="0" borderId="7" xfId="0" applyFont="1" applyBorder="1" applyAlignment="1">
      <alignment horizontal="left" vertical="center" wrapText="1" indent="1"/>
    </xf>
    <xf numFmtId="0" fontId="16" fillId="0" borderId="19" xfId="0" applyFont="1" applyBorder="1" applyAlignment="1">
      <alignment vertical="center" wrapText="1"/>
    </xf>
    <xf numFmtId="0" fontId="13" fillId="0" borderId="20" xfId="0" applyFont="1" applyBorder="1" applyAlignment="1" applyProtection="1">
      <alignment horizontal="center" vertical="center" wrapText="1"/>
      <protection locked="0"/>
    </xf>
    <xf numFmtId="0" fontId="13" fillId="0" borderId="6" xfId="0" applyFont="1" applyBorder="1" applyAlignment="1">
      <alignment vertical="center" wrapText="1"/>
    </xf>
    <xf numFmtId="0" fontId="13" fillId="0" borderId="6"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13" fillId="0" borderId="5" xfId="0" applyFont="1" applyBorder="1" applyAlignment="1">
      <alignment vertical="center" wrapText="1"/>
    </xf>
    <xf numFmtId="0" fontId="13" fillId="0" borderId="5"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6" fillId="0" borderId="8"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5" fillId="0" borderId="8"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vertical="center" wrapText="1"/>
    </xf>
    <xf numFmtId="0" fontId="15" fillId="0" borderId="19"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15" fillId="2" borderId="7" xfId="0" applyFont="1" applyFill="1" applyBorder="1" applyAlignment="1">
      <alignment horizontal="center" vertical="center" wrapText="1"/>
    </xf>
    <xf numFmtId="0" fontId="19" fillId="2" borderId="19" xfId="0" applyFont="1" applyFill="1" applyBorder="1" applyAlignment="1" applyProtection="1">
      <alignment horizontal="center" vertical="center" wrapText="1"/>
      <protection/>
    </xf>
    <xf numFmtId="0" fontId="19" fillId="2" borderId="5" xfId="0" applyFont="1" applyFill="1" applyBorder="1" applyAlignment="1" applyProtection="1">
      <alignment vertical="center" wrapText="1"/>
      <protection locked="0"/>
    </xf>
    <xf numFmtId="0" fontId="19" fillId="2" borderId="21" xfId="0" applyFont="1" applyFill="1" applyBorder="1" applyAlignment="1" applyProtection="1">
      <alignment horizontal="center" vertical="center" wrapText="1"/>
      <protection/>
    </xf>
    <xf numFmtId="0" fontId="19" fillId="2" borderId="1" xfId="0" applyFont="1" applyFill="1" applyBorder="1" applyAlignment="1" applyProtection="1">
      <alignment vertical="center" wrapText="1"/>
      <protection locked="0"/>
    </xf>
    <xf numFmtId="0" fontId="19" fillId="2" borderId="18" xfId="0" applyFont="1" applyFill="1" applyBorder="1" applyAlignment="1" applyProtection="1">
      <alignment horizontal="center" vertical="center" wrapText="1"/>
      <protection/>
    </xf>
    <xf numFmtId="0" fontId="19" fillId="2" borderId="4" xfId="0" applyFont="1" applyFill="1" applyBorder="1" applyAlignment="1" applyProtection="1">
      <alignment vertical="center" wrapText="1"/>
      <protection locked="0"/>
    </xf>
    <xf numFmtId="0" fontId="19" fillId="2" borderId="16" xfId="0" applyFont="1" applyFill="1" applyBorder="1" applyAlignment="1" applyProtection="1">
      <alignment horizontal="center" vertical="center" wrapText="1"/>
      <protection/>
    </xf>
    <xf numFmtId="0" fontId="19" fillId="2" borderId="11" xfId="0" applyFont="1" applyFill="1" applyBorder="1" applyAlignment="1" applyProtection="1">
      <alignment horizontal="center" vertical="center" wrapText="1"/>
      <protection/>
    </xf>
    <xf numFmtId="0" fontId="19" fillId="2" borderId="12" xfId="0" applyFont="1" applyFill="1" applyBorder="1" applyAlignment="1" applyProtection="1">
      <alignment horizontal="center" vertical="center" wrapText="1"/>
      <protection/>
    </xf>
    <xf numFmtId="0" fontId="19" fillId="2" borderId="13" xfId="0" applyFont="1" applyFill="1" applyBorder="1" applyAlignment="1" applyProtection="1">
      <alignment horizontal="center" vertical="center" wrapText="1"/>
      <protection/>
    </xf>
    <xf numFmtId="0" fontId="16" fillId="2" borderId="6" xfId="0" applyFont="1" applyFill="1" applyBorder="1" applyAlignment="1">
      <alignment horizontal="center" vertical="center" textRotation="90" wrapText="1"/>
    </xf>
    <xf numFmtId="0" fontId="16" fillId="2" borderId="8" xfId="0" applyFont="1" applyFill="1" applyBorder="1" applyAlignment="1">
      <alignment horizontal="center" vertical="center" textRotation="90" wrapText="1"/>
    </xf>
    <xf numFmtId="0" fontId="22" fillId="2" borderId="9" xfId="0" applyFont="1" applyFill="1" applyBorder="1" applyAlignment="1">
      <alignment horizontal="center" vertical="center" wrapText="1"/>
    </xf>
    <xf numFmtId="0" fontId="16" fillId="2" borderId="14" xfId="0" applyFont="1" applyFill="1" applyBorder="1" applyAlignment="1" applyProtection="1">
      <alignment vertical="center" wrapText="1"/>
      <protection locked="0"/>
    </xf>
    <xf numFmtId="0" fontId="16" fillId="2" borderId="14" xfId="0" applyFont="1" applyFill="1" applyBorder="1" applyAlignment="1">
      <alignment horizontal="center" vertical="center" wrapText="1"/>
    </xf>
    <xf numFmtId="0" fontId="16" fillId="2" borderId="14" xfId="0" applyFont="1" applyFill="1" applyBorder="1" applyAlignment="1" applyProtection="1">
      <alignment horizontal="center" vertical="center" wrapText="1"/>
      <protection locked="0"/>
    </xf>
    <xf numFmtId="0" fontId="16" fillId="2" borderId="1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0" xfId="0" applyFont="1" applyFill="1" applyBorder="1" applyAlignment="1" applyProtection="1">
      <alignment horizontal="center" vertical="center" wrapText="1"/>
      <protection locked="0"/>
    </xf>
    <xf numFmtId="0" fontId="16" fillId="2" borderId="0" xfId="0" applyFont="1" applyFill="1" applyBorder="1" applyAlignment="1">
      <alignment vertical="center" wrapText="1"/>
    </xf>
    <xf numFmtId="0" fontId="12" fillId="2" borderId="22" xfId="0" applyFont="1" applyFill="1" applyBorder="1" applyAlignment="1">
      <alignment vertical="center" wrapText="1"/>
    </xf>
    <xf numFmtId="0" fontId="13" fillId="2" borderId="23" xfId="0" applyFont="1" applyFill="1" applyBorder="1" applyAlignment="1">
      <alignment vertical="center" wrapText="1"/>
    </xf>
    <xf numFmtId="0" fontId="12" fillId="2" borderId="23" xfId="0" applyFont="1" applyFill="1" applyBorder="1" applyAlignment="1">
      <alignment vertical="center" wrapText="1"/>
    </xf>
    <xf numFmtId="0" fontId="13" fillId="2" borderId="24" xfId="0" applyFont="1" applyFill="1" applyBorder="1" applyAlignment="1">
      <alignment vertical="center" wrapText="1"/>
    </xf>
    <xf numFmtId="0" fontId="19" fillId="2" borderId="1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5" xfId="0" applyFont="1" applyFill="1" applyBorder="1" applyAlignment="1" applyProtection="1">
      <alignment horizontal="center" vertical="center" wrapText="1"/>
      <protection locked="0"/>
    </xf>
    <xf numFmtId="0" fontId="19" fillId="2" borderId="21" xfId="0" applyFont="1" applyFill="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9" fillId="2" borderId="18"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4" xfId="0" applyFont="1" applyFill="1" applyBorder="1" applyAlignment="1" applyProtection="1">
      <alignment horizontal="center" vertical="center" wrapText="1"/>
      <protection locked="0"/>
    </xf>
    <xf numFmtId="0" fontId="19" fillId="2" borderId="16"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6" xfId="0" applyFont="1" applyFill="1" applyBorder="1" applyAlignment="1">
      <alignment horizontal="center" vertical="center" textRotation="90" wrapText="1"/>
    </xf>
    <xf numFmtId="0" fontId="19" fillId="2" borderId="8" xfId="0" applyFont="1" applyFill="1" applyBorder="1" applyAlignment="1">
      <alignment horizontal="center" vertical="center" textRotation="90" wrapText="1"/>
    </xf>
    <xf numFmtId="0" fontId="10" fillId="2" borderId="0" xfId="0" applyFont="1" applyFill="1" applyBorder="1" applyAlignment="1">
      <alignment horizontal="center"/>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0" fillId="3" borderId="0" xfId="0" applyFont="1" applyFill="1" applyBorder="1" applyProtection="1">
      <protection locked="0"/>
    </xf>
    <xf numFmtId="0" fontId="0" fillId="3" borderId="0" xfId="0" applyFont="1" applyFill="1" applyProtection="1">
      <protection/>
    </xf>
    <xf numFmtId="0" fontId="24" fillId="3" borderId="0" xfId="0" applyFont="1" applyFill="1" applyBorder="1" applyAlignment="1" applyProtection="1">
      <alignment vertical="center"/>
      <protection locked="0"/>
    </xf>
    <xf numFmtId="0" fontId="15" fillId="3" borderId="0" xfId="0" applyFont="1" applyFill="1" applyProtection="1">
      <protection/>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9" fillId="3" borderId="7" xfId="0" applyFont="1" applyFill="1" applyBorder="1" applyAlignment="1">
      <alignment horizontal="center" vertical="center"/>
    </xf>
    <xf numFmtId="0" fontId="9" fillId="3" borderId="15" xfId="0" applyFont="1" applyFill="1" applyBorder="1" applyAlignment="1">
      <alignment horizontal="center" vertical="center"/>
    </xf>
    <xf numFmtId="0" fontId="28" fillId="2" borderId="6" xfId="0" applyFont="1" applyFill="1" applyBorder="1" applyAlignment="1">
      <alignment horizontal="center" vertical="center" wrapText="1"/>
    </xf>
    <xf numFmtId="0" fontId="19" fillId="2" borderId="20" xfId="0" applyFont="1" applyFill="1" applyBorder="1" applyAlignment="1" applyProtection="1">
      <alignment horizontal="center" vertical="center" wrapText="1"/>
      <protection locked="0"/>
    </xf>
    <xf numFmtId="0" fontId="19" fillId="2" borderId="21" xfId="0" applyFont="1" applyFill="1" applyBorder="1" applyAlignment="1" applyProtection="1">
      <alignment horizontal="center" vertical="center" wrapText="1"/>
      <protection locked="0"/>
    </xf>
    <xf numFmtId="0" fontId="9" fillId="2" borderId="6" xfId="0" applyFont="1" applyFill="1" applyBorder="1" applyAlignment="1">
      <alignment horizontal="center" vertical="center" wrapText="1"/>
    </xf>
    <xf numFmtId="0" fontId="9" fillId="3" borderId="19" xfId="0" applyFont="1" applyFill="1" applyBorder="1" applyAlignment="1">
      <alignment horizontal="center" vertical="center"/>
    </xf>
    <xf numFmtId="0" fontId="32" fillId="3" borderId="19" xfId="0" applyFont="1" applyFill="1" applyBorder="1" applyAlignment="1">
      <alignment horizontal="center"/>
    </xf>
    <xf numFmtId="0" fontId="32" fillId="3" borderId="7" xfId="0" applyFont="1" applyFill="1" applyBorder="1" applyAlignment="1">
      <alignment horizontal="center"/>
    </xf>
    <xf numFmtId="0" fontId="9" fillId="3" borderId="19" xfId="0" applyFont="1" applyFill="1" applyBorder="1" applyAlignment="1">
      <alignment horizontal="center"/>
    </xf>
    <xf numFmtId="0" fontId="9" fillId="3" borderId="7" xfId="0" applyFont="1" applyFill="1" applyBorder="1" applyAlignment="1">
      <alignment horizontal="center"/>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19" xfId="0" applyFont="1" applyBorder="1" applyAlignment="1">
      <alignment vertical="top" wrapText="1"/>
    </xf>
    <xf numFmtId="0" fontId="32" fillId="0" borderId="5" xfId="0" applyFont="1" applyBorder="1" applyAlignment="1">
      <alignment vertical="top" wrapText="1"/>
    </xf>
    <xf numFmtId="0" fontId="28" fillId="0" borderId="21" xfId="0" applyFont="1" applyBorder="1" applyAlignment="1" applyProtection="1">
      <alignment horizontal="center" vertical="center" wrapText="1"/>
      <protection locked="0"/>
    </xf>
    <xf numFmtId="0" fontId="33" fillId="0" borderId="15" xfId="0" applyFont="1" applyBorder="1" applyAlignment="1">
      <alignment vertical="top"/>
    </xf>
    <xf numFmtId="0" fontId="33" fillId="0" borderId="1" xfId="0" applyFont="1" applyBorder="1" applyAlignment="1">
      <alignment vertical="top" wrapText="1"/>
    </xf>
    <xf numFmtId="0" fontId="32" fillId="0" borderId="8" xfId="0" applyFont="1" applyBorder="1" applyAlignment="1">
      <alignment horizontal="center" vertical="center" wrapText="1"/>
    </xf>
    <xf numFmtId="0" fontId="19" fillId="0" borderId="1" xfId="0" applyFont="1" applyBorder="1" applyAlignment="1">
      <alignment horizontal="center"/>
    </xf>
    <xf numFmtId="0" fontId="35" fillId="0" borderId="0" xfId="0" applyFont="1" applyAlignment="1">
      <alignment/>
    </xf>
    <xf numFmtId="0" fontId="19" fillId="0" borderId="7"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6" xfId="0" applyFont="1" applyBorder="1" applyAlignment="1">
      <alignment horizontal="center"/>
    </xf>
    <xf numFmtId="0" fontId="13" fillId="0" borderId="5" xfId="0" applyFont="1" applyBorder="1" applyAlignment="1">
      <alignment horizontal="center" vertical="center" wrapText="1"/>
    </xf>
    <xf numFmtId="0" fontId="13" fillId="0" borderId="2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9" xfId="0" applyFont="1" applyBorder="1" applyAlignment="1">
      <alignment horizontal="center"/>
    </xf>
    <xf numFmtId="0" fontId="32" fillId="0" borderId="23" xfId="0" applyFont="1" applyBorder="1" applyAlignment="1">
      <alignment horizontal="center"/>
    </xf>
    <xf numFmtId="0" fontId="32" fillId="0" borderId="24" xfId="0" applyFont="1" applyBorder="1" applyAlignment="1">
      <alignment horizontal="center"/>
    </xf>
    <xf numFmtId="0" fontId="19" fillId="2" borderId="6" xfId="0" applyFont="1" applyFill="1" applyBorder="1" applyAlignment="1" applyProtection="1">
      <alignment horizontal="center" vertical="center" wrapText="1"/>
      <protection/>
    </xf>
    <xf numFmtId="0" fontId="19" fillId="2" borderId="20" xfId="0" applyFont="1" applyFill="1" applyBorder="1" applyAlignment="1" applyProtection="1">
      <alignment horizontal="center" vertical="center" wrapText="1"/>
      <protection/>
    </xf>
    <xf numFmtId="0" fontId="19" fillId="2" borderId="15" xfId="0" applyFont="1" applyFill="1" applyBorder="1" applyAlignment="1" applyProtection="1">
      <alignment horizontal="center" vertical="center" wrapText="1"/>
      <protection/>
    </xf>
    <xf numFmtId="0" fontId="19" fillId="2" borderId="1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8" xfId="0" applyFont="1" applyBorder="1" applyAlignment="1">
      <alignment horizontal="center" vertical="center" textRotation="90" wrapText="1"/>
    </xf>
    <xf numFmtId="0" fontId="18" fillId="0" borderId="0" xfId="0" applyFont="1" applyBorder="1" applyAlignment="1">
      <alignment horizontal="center" vertical="center"/>
    </xf>
    <xf numFmtId="0" fontId="16" fillId="0" borderId="9"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5" fillId="2" borderId="6" xfId="0" applyFont="1" applyFill="1" applyBorder="1" applyAlignment="1">
      <alignment horizontal="center" vertical="center" wrapText="1"/>
    </xf>
    <xf numFmtId="0" fontId="16" fillId="0" borderId="8" xfId="0" applyFont="1" applyBorder="1" applyAlignment="1">
      <alignment horizontal="center" vertical="center" wrapText="1"/>
    </xf>
    <xf numFmtId="0" fontId="13" fillId="0" borderId="15"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2" fillId="0" borderId="0" xfId="0" applyFont="1" applyAlignment="1">
      <alignment horizontal="center" vertical="center" wrapText="1"/>
    </xf>
    <xf numFmtId="0" fontId="19" fillId="0" borderId="1" xfId="0" applyFont="1" applyBorder="1" applyAlignment="1">
      <alignment horizontal="center" vertical="center" wrapText="1"/>
    </xf>
    <xf numFmtId="0" fontId="32" fillId="0" borderId="1" xfId="0" applyFont="1" applyBorder="1" applyAlignment="1">
      <alignment vertical="top" wrapText="1"/>
    </xf>
    <xf numFmtId="0" fontId="28" fillId="0" borderId="20" xfId="0" applyFont="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32" fillId="0" borderId="15" xfId="0" applyFont="1" applyBorder="1" applyAlignment="1">
      <alignment vertical="top" wrapText="1"/>
    </xf>
    <xf numFmtId="0" fontId="15"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5" fillId="3" borderId="19" xfId="0" applyFont="1" applyFill="1" applyBorder="1" applyAlignment="1">
      <alignment horizontal="center"/>
    </xf>
    <xf numFmtId="0" fontId="15" fillId="3" borderId="7" xfId="0" applyFont="1" applyFill="1" applyBorder="1" applyAlignment="1">
      <alignment horizontal="center"/>
    </xf>
    <xf numFmtId="0" fontId="12" fillId="0" borderId="0" xfId="0" applyFont="1" applyAlignment="1">
      <alignment/>
    </xf>
    <xf numFmtId="0" fontId="12" fillId="2" borderId="0" xfId="0" applyFont="1" applyFill="1" applyBorder="1" applyAlignment="1">
      <alignment vertical="center"/>
    </xf>
    <xf numFmtId="0" fontId="13" fillId="2" borderId="14" xfId="0" applyFont="1" applyFill="1" applyBorder="1" applyAlignment="1" applyProtection="1">
      <alignment horizontal="center" vertical="center" wrapText="1"/>
      <protection locked="0"/>
    </xf>
    <xf numFmtId="164" fontId="13" fillId="2" borderId="14" xfId="20" applyNumberFormat="1" applyFont="1" applyFill="1" applyBorder="1" applyAlignment="1" applyProtection="1">
      <alignment horizontal="center" vertical="center" wrapText="1"/>
      <protection locked="0"/>
    </xf>
    <xf numFmtId="44" fontId="13" fillId="2" borderId="14" xfId="2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23" xfId="0" applyFont="1" applyFill="1" applyBorder="1" applyAlignment="1">
      <alignment horizontal="left" vertical="center" wrapText="1" indent="5"/>
    </xf>
    <xf numFmtId="0" fontId="15" fillId="0" borderId="0" xfId="0" applyFont="1"/>
    <xf numFmtId="0" fontId="15" fillId="0" borderId="0" xfId="0" applyFont="1" applyAlignment="1">
      <alignment wrapText="1"/>
    </xf>
    <xf numFmtId="0" fontId="19" fillId="0" borderId="20" xfId="0" applyFont="1" applyBorder="1" applyAlignment="1">
      <alignment horizontal="left" vertical="center" wrapText="1" indent="1"/>
    </xf>
    <xf numFmtId="0" fontId="15" fillId="0" borderId="8" xfId="0" applyFont="1" applyBorder="1" applyAlignment="1">
      <alignment horizontal="left" vertical="center" wrapText="1" indent="1"/>
    </xf>
    <xf numFmtId="0" fontId="15" fillId="2" borderId="0" xfId="0" applyFont="1" applyFill="1"/>
    <xf numFmtId="0" fontId="15" fillId="0" borderId="0" xfId="0" applyFont="1" applyAlignment="1">
      <alignment/>
    </xf>
    <xf numFmtId="0" fontId="18" fillId="0" borderId="0" xfId="0" applyFont="1" applyAlignment="1">
      <alignment horizontal="left" vertical="center" indent="5"/>
    </xf>
    <xf numFmtId="0" fontId="15" fillId="2" borderId="0" xfId="0" applyFont="1" applyFill="1" applyBorder="1"/>
    <xf numFmtId="0" fontId="15" fillId="2" borderId="0" xfId="0" applyFont="1" applyFill="1" applyBorder="1" applyAlignment="1" applyProtection="1">
      <alignment horizontal="left" vertical="top" wrapText="1"/>
      <protection locked="0"/>
    </xf>
    <xf numFmtId="0" fontId="15" fillId="0" borderId="0" xfId="0" applyFont="1" applyBorder="1" applyAlignment="1">
      <alignment wrapText="1"/>
    </xf>
    <xf numFmtId="0" fontId="12" fillId="2" borderId="0" xfId="0" applyFont="1" applyFill="1" applyBorder="1" applyAlignment="1">
      <alignment wrapText="1"/>
    </xf>
    <xf numFmtId="0" fontId="15" fillId="2" borderId="0" xfId="0" applyFont="1" applyFill="1" applyAlignment="1">
      <alignment wrapText="1"/>
    </xf>
    <xf numFmtId="0" fontId="39" fillId="2" borderId="0" xfId="0" applyFont="1" applyFill="1"/>
    <xf numFmtId="0" fontId="18" fillId="2" borderId="0" xfId="0" applyFont="1" applyFill="1" applyAlignment="1">
      <alignment vertical="top" wrapText="1"/>
    </xf>
    <xf numFmtId="0" fontId="18" fillId="2" borderId="0" xfId="0" applyFont="1" applyFill="1" applyAlignment="1">
      <alignment horizontal="left" vertical="top" wrapText="1"/>
    </xf>
    <xf numFmtId="0" fontId="15" fillId="2" borderId="0" xfId="0" applyFont="1" applyFill="1" applyAlignment="1">
      <alignment vertical="top" wrapText="1"/>
    </xf>
    <xf numFmtId="0" fontId="10" fillId="2" borderId="0" xfId="0" applyFont="1" applyFill="1"/>
    <xf numFmtId="0" fontId="32" fillId="2" borderId="0" xfId="0" applyFont="1" applyFill="1"/>
    <xf numFmtId="0" fontId="15" fillId="2" borderId="14"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0" fillId="2" borderId="0" xfId="0" applyFont="1" applyFill="1" applyAlignment="1">
      <alignment horizontal="left"/>
    </xf>
    <xf numFmtId="0" fontId="15" fillId="2" borderId="0" xfId="0" applyFont="1" applyFill="1" applyAlignment="1">
      <alignment/>
    </xf>
    <xf numFmtId="0" fontId="10" fillId="0" borderId="0" xfId="0" applyFont="1"/>
    <xf numFmtId="0" fontId="18" fillId="0" borderId="0" xfId="0" applyFont="1"/>
    <xf numFmtId="0" fontId="18" fillId="0" borderId="0" xfId="0" applyFont="1" applyAlignment="1">
      <alignment horizontal="left"/>
    </xf>
    <xf numFmtId="0" fontId="32" fillId="0" borderId="0" xfId="0" applyFont="1"/>
    <xf numFmtId="0" fontId="16" fillId="0" borderId="10" xfId="0" applyFont="1" applyBorder="1" applyAlignment="1" applyProtection="1">
      <alignment horizontal="justify" vertical="center" wrapText="1"/>
      <protection locked="0"/>
    </xf>
    <xf numFmtId="0" fontId="38" fillId="0" borderId="0" xfId="0" applyFont="1" applyAlignment="1">
      <alignment horizontal="center" wrapText="1"/>
    </xf>
    <xf numFmtId="0" fontId="15" fillId="0" borderId="0" xfId="0" applyFont="1" applyFill="1"/>
    <xf numFmtId="0" fontId="15" fillId="0" borderId="0" xfId="0" applyFont="1" applyFill="1" applyBorder="1" applyAlignment="1" applyProtection="1">
      <alignment horizontal="left" vertical="top" wrapText="1"/>
      <protection locked="0"/>
    </xf>
    <xf numFmtId="0" fontId="15" fillId="0" borderId="9" xfId="0" applyFont="1" applyBorder="1"/>
    <xf numFmtId="0" fontId="15" fillId="0" borderId="14" xfId="0" applyFont="1" applyBorder="1"/>
    <xf numFmtId="0" fontId="15" fillId="0" borderId="10" xfId="0" applyFont="1" applyBorder="1"/>
    <xf numFmtId="0" fontId="38" fillId="0" borderId="0" xfId="0" applyFont="1" applyAlignment="1">
      <alignment/>
    </xf>
    <xf numFmtId="0" fontId="15" fillId="0" borderId="7" xfId="0" applyFont="1" applyBorder="1" applyAlignment="1">
      <alignment horizontal="center" vertical="center"/>
    </xf>
    <xf numFmtId="0" fontId="15" fillId="0" borderId="35" xfId="0" applyFont="1" applyBorder="1"/>
    <xf numFmtId="0" fontId="15" fillId="0" borderId="0" xfId="0" applyFont="1" applyBorder="1"/>
    <xf numFmtId="0" fontId="15" fillId="0" borderId="0" xfId="0" applyFont="1" applyBorder="1" applyAlignment="1">
      <alignment horizontal="left" vertical="top" wrapText="1"/>
    </xf>
    <xf numFmtId="0" fontId="15" fillId="0" borderId="0" xfId="0" applyFont="1" applyAlignment="1">
      <alignment horizontal="left" vertical="top" wrapText="1"/>
    </xf>
    <xf numFmtId="0" fontId="15" fillId="0" borderId="0" xfId="0" applyFont="1" applyFill="1" applyBorder="1" applyAlignment="1">
      <alignment horizontal="left" vertical="top" wrapText="1"/>
    </xf>
    <xf numFmtId="0" fontId="15" fillId="0" borderId="0" xfId="0" applyFont="1" applyBorder="1" applyAlignment="1">
      <alignment/>
    </xf>
    <xf numFmtId="0" fontId="16" fillId="0" borderId="9" xfId="0" applyFont="1" applyBorder="1" applyProtection="1" quotePrefix="1">
      <protection locked="0"/>
    </xf>
    <xf numFmtId="0" fontId="16" fillId="0" borderId="14" xfId="0" applyFont="1" applyBorder="1" applyProtection="1">
      <protection locked="0"/>
    </xf>
    <xf numFmtId="0" fontId="16" fillId="0" borderId="10" xfId="0" applyFont="1" applyBorder="1" applyProtection="1">
      <protection locked="0"/>
    </xf>
    <xf numFmtId="0" fontId="15" fillId="0" borderId="20" xfId="0" applyFont="1" applyBorder="1" applyAlignment="1">
      <alignment horizontal="center"/>
    </xf>
    <xf numFmtId="0" fontId="15" fillId="0" borderId="8" xfId="0" applyFont="1" applyBorder="1" applyAlignment="1">
      <alignment horizontal="center"/>
    </xf>
    <xf numFmtId="0" fontId="26" fillId="0" borderId="0" xfId="0" applyFont="1"/>
    <xf numFmtId="0" fontId="12" fillId="0" borderId="0" xfId="0" applyFont="1" applyBorder="1" applyAlignment="1">
      <alignment vertical="center" wrapText="1"/>
    </xf>
    <xf numFmtId="0" fontId="15" fillId="0" borderId="36" xfId="0" applyFont="1" applyBorder="1" applyAlignment="1">
      <alignment horizontal="center" vertical="center"/>
    </xf>
    <xf numFmtId="0" fontId="15" fillId="0" borderId="21" xfId="0" applyFont="1" applyBorder="1" applyAlignment="1">
      <alignment horizontal="center" vertical="center"/>
    </xf>
    <xf numFmtId="0" fontId="15" fillId="0" borderId="37" xfId="0" applyFont="1" applyBorder="1" applyAlignment="1">
      <alignment horizontal="center" vertical="center"/>
    </xf>
    <xf numFmtId="0" fontId="15" fillId="0" borderId="20" xfId="0" applyFont="1" applyBorder="1" applyAlignment="1">
      <alignment horizontal="center" vertical="center"/>
    </xf>
    <xf numFmtId="0" fontId="15" fillId="0" borderId="38"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Alignment="1">
      <alignment horizontal="center"/>
    </xf>
    <xf numFmtId="0" fontId="12" fillId="0" borderId="0" xfId="0" applyFont="1" applyAlignment="1">
      <alignment vertical="top"/>
    </xf>
    <xf numFmtId="0" fontId="15" fillId="0" borderId="0" xfId="0" applyFont="1" applyAlignment="1">
      <alignment horizontal="left" vertical="top"/>
    </xf>
    <xf numFmtId="0" fontId="15" fillId="0" borderId="19" xfId="0" applyFont="1" applyBorder="1"/>
    <xf numFmtId="0" fontId="15" fillId="0" borderId="5" xfId="0" applyFont="1" applyBorder="1"/>
    <xf numFmtId="0" fontId="15" fillId="0" borderId="21" xfId="0" applyFont="1" applyBorder="1"/>
    <xf numFmtId="0" fontId="15" fillId="0" borderId="7" xfId="0" applyFont="1" applyBorder="1"/>
    <xf numFmtId="0" fontId="15" fillId="0" borderId="6" xfId="0" applyFont="1" applyBorder="1"/>
    <xf numFmtId="0" fontId="15" fillId="0" borderId="8" xfId="0" applyFont="1" applyBorder="1"/>
    <xf numFmtId="0" fontId="38" fillId="2" borderId="0" xfId="0" applyFont="1" applyFill="1" applyBorder="1" applyAlignment="1">
      <alignment horizontal="center" vertical="center" wrapText="1"/>
    </xf>
    <xf numFmtId="0" fontId="26" fillId="0" borderId="0" xfId="0" applyFont="1" applyBorder="1" applyAlignment="1">
      <alignment vertical="top"/>
    </xf>
    <xf numFmtId="0" fontId="48" fillId="0" borderId="0" xfId="0" applyFont="1"/>
    <xf numFmtId="0" fontId="13" fillId="2" borderId="39" xfId="0" applyFont="1" applyFill="1" applyBorder="1" applyAlignment="1" applyProtection="1">
      <alignment horizontal="center" vertical="center" wrapText="1"/>
      <protection locked="0"/>
    </xf>
    <xf numFmtId="0" fontId="13" fillId="2" borderId="40" xfId="0" applyFont="1" applyFill="1" applyBorder="1" applyAlignment="1" applyProtection="1">
      <alignment horizontal="center" vertical="center" wrapText="1"/>
      <protection locked="0"/>
    </xf>
    <xf numFmtId="0" fontId="19" fillId="2" borderId="40" xfId="0" applyFont="1" applyFill="1" applyBorder="1" applyAlignment="1" applyProtection="1">
      <alignment horizontal="center" vertical="top" wrapText="1"/>
      <protection locked="0"/>
    </xf>
    <xf numFmtId="0" fontId="13" fillId="2" borderId="41" xfId="0" applyFont="1" applyFill="1"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16" fillId="0" borderId="8" xfId="0" applyFont="1" applyBorder="1" applyAlignment="1">
      <alignment horizontal="center" vertical="center" textRotation="90" wrapText="1"/>
    </xf>
    <xf numFmtId="0" fontId="16" fillId="0" borderId="9"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26" fillId="0" borderId="0" xfId="0" applyFont="1" applyAlignment="1">
      <alignment vertical="top"/>
    </xf>
    <xf numFmtId="0" fontId="16" fillId="0" borderId="1" xfId="0" applyFont="1" applyBorder="1" applyAlignment="1">
      <alignment horizontal="center" vertical="center" wrapText="1"/>
    </xf>
    <xf numFmtId="0" fontId="16" fillId="0" borderId="9"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9" fillId="2" borderId="5" xfId="0" applyFont="1" applyFill="1" applyBorder="1" applyAlignment="1">
      <alignment horizontal="center"/>
    </xf>
    <xf numFmtId="0" fontId="19" fillId="2" borderId="1" xfId="0" applyFont="1" applyFill="1" applyBorder="1" applyAlignment="1">
      <alignment horizontal="center"/>
    </xf>
    <xf numFmtId="0" fontId="19" fillId="2" borderId="1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8" fillId="2" borderId="1" xfId="22" applyFont="1" applyFill="1" applyBorder="1" applyAlignment="1">
      <alignment horizontal="left" vertical="top" wrapText="1"/>
      <protection/>
    </xf>
    <xf numFmtId="0" fontId="28" fillId="2" borderId="1" xfId="0" applyFont="1" applyFill="1" applyBorder="1" applyAlignment="1">
      <alignment vertical="top" wrapText="1"/>
    </xf>
    <xf numFmtId="0" fontId="28" fillId="2" borderId="1" xfId="22" applyFont="1" applyFill="1" applyBorder="1" applyAlignment="1">
      <alignment vertical="top" wrapText="1"/>
      <protection/>
    </xf>
    <xf numFmtId="0" fontId="19" fillId="0" borderId="8" xfId="0" applyFont="1" applyBorder="1" applyAlignment="1" applyProtection="1">
      <alignment horizontal="center" vertical="center" wrapText="1"/>
      <protection locked="0"/>
    </xf>
    <xf numFmtId="164" fontId="19" fillId="2" borderId="30" xfId="0" applyNumberFormat="1" applyFont="1" applyFill="1" applyBorder="1" applyAlignment="1">
      <alignment horizontal="center" vertical="center" wrapText="1"/>
    </xf>
    <xf numFmtId="164" fontId="19" fillId="2" borderId="6" xfId="0" applyNumberFormat="1" applyFont="1" applyFill="1" applyBorder="1" applyAlignment="1">
      <alignment horizontal="center" vertical="center" wrapText="1"/>
    </xf>
    <xf numFmtId="0" fontId="18" fillId="2" borderId="0" xfId="0" applyFont="1" applyFill="1"/>
    <xf numFmtId="0" fontId="18" fillId="0" borderId="0" xfId="0" applyFont="1" applyAlignment="1">
      <alignment horizontal="left"/>
    </xf>
    <xf numFmtId="0" fontId="15" fillId="0" borderId="1" xfId="0" applyFont="1" applyBorder="1" applyAlignment="1" applyProtection="1">
      <alignment horizontal="left" vertical="top" wrapText="1"/>
      <protection locked="0"/>
    </xf>
    <xf numFmtId="0" fontId="16" fillId="0" borderId="10" xfId="0" applyFont="1" applyBorder="1" applyAlignment="1" applyProtection="1">
      <alignment horizontal="center" vertical="center" wrapText="1"/>
      <protection locked="0"/>
    </xf>
    <xf numFmtId="0" fontId="19" fillId="0" borderId="19" xfId="0" applyFont="1" applyBorder="1" applyAlignment="1">
      <alignment horizontal="center" vertical="center" wrapText="1"/>
    </xf>
    <xf numFmtId="0" fontId="19" fillId="0" borderId="5"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5" fillId="0" borderId="19"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5" fillId="0" borderId="0" xfId="0" applyFont="1"/>
    <xf numFmtId="0" fontId="15" fillId="0" borderId="0" xfId="0" applyFont="1" applyAlignment="1">
      <alignment wrapText="1"/>
    </xf>
    <xf numFmtId="0" fontId="15" fillId="2" borderId="0" xfId="0" applyFont="1" applyFill="1"/>
    <xf numFmtId="0" fontId="16" fillId="0" borderId="9" xfId="0" applyFont="1" applyBorder="1" applyAlignment="1" applyProtection="1">
      <alignment horizontal="center" vertical="center" wrapText="1"/>
      <protection locked="0"/>
    </xf>
    <xf numFmtId="0" fontId="15" fillId="0" borderId="1" xfId="0" applyFont="1" applyBorder="1"/>
    <xf numFmtId="0" fontId="15" fillId="0" borderId="1" xfId="0" applyFont="1" applyBorder="1" applyAlignment="1">
      <alignment horizontal="center" vertical="top" wrapText="1"/>
    </xf>
    <xf numFmtId="44" fontId="15" fillId="0" borderId="1" xfId="20" applyFont="1" applyBorder="1"/>
    <xf numFmtId="0" fontId="15" fillId="0" borderId="7"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8" xfId="0" applyFont="1" applyBorder="1" applyAlignment="1" applyProtection="1">
      <alignment horizontal="center"/>
      <protection locked="0"/>
    </xf>
    <xf numFmtId="0" fontId="9" fillId="3" borderId="1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4" fillId="3" borderId="0" xfId="0" applyFont="1" applyFill="1" applyBorder="1" applyAlignment="1" applyProtection="1">
      <alignment horizontal="center"/>
      <protection/>
    </xf>
    <xf numFmtId="0" fontId="20" fillId="3" borderId="0" xfId="0" applyFont="1" applyFill="1" applyBorder="1" applyAlignment="1" applyProtection="1">
      <alignment horizontal="center" vertical="center" wrapText="1"/>
      <protection/>
    </xf>
    <xf numFmtId="0" fontId="21" fillId="3" borderId="0"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protection locked="0"/>
    </xf>
    <xf numFmtId="0" fontId="32" fillId="3" borderId="0" xfId="0" applyFont="1" applyFill="1" applyAlignment="1" applyProtection="1">
      <alignment horizontal="left"/>
      <protection/>
    </xf>
    <xf numFmtId="0" fontId="21" fillId="3" borderId="42" xfId="0" applyFont="1" applyFill="1" applyBorder="1" applyAlignment="1" applyProtection="1">
      <alignment horizontal="center" vertical="center"/>
      <protection locked="0"/>
    </xf>
    <xf numFmtId="49" fontId="15" fillId="4" borderId="43" xfId="0" applyNumberFormat="1" applyFont="1" applyFill="1" applyBorder="1" applyAlignment="1" applyProtection="1">
      <alignment horizontal="left" vertical="top" wrapText="1"/>
      <protection locked="0"/>
    </xf>
    <xf numFmtId="49" fontId="15" fillId="4" borderId="44" xfId="0" applyNumberFormat="1" applyFont="1" applyFill="1" applyBorder="1" applyAlignment="1" applyProtection="1">
      <alignment horizontal="left" vertical="top"/>
      <protection locked="0"/>
    </xf>
    <xf numFmtId="49" fontId="15" fillId="4" borderId="38" xfId="0" applyNumberFormat="1" applyFont="1" applyFill="1" applyBorder="1" applyAlignment="1" applyProtection="1">
      <alignment horizontal="left" vertical="top"/>
      <protection locked="0"/>
    </xf>
    <xf numFmtId="49" fontId="15" fillId="4" borderId="45" xfId="0" applyNumberFormat="1" applyFont="1" applyFill="1" applyBorder="1" applyAlignment="1" applyProtection="1">
      <alignment horizontal="left" vertical="top"/>
      <protection locked="0"/>
    </xf>
    <xf numFmtId="49" fontId="15" fillId="4" borderId="0" xfId="0" applyNumberFormat="1" applyFont="1" applyFill="1" applyBorder="1" applyAlignment="1" applyProtection="1">
      <alignment horizontal="left" vertical="top"/>
      <protection locked="0"/>
    </xf>
    <xf numFmtId="49" fontId="15" fillId="4" borderId="46" xfId="0" applyNumberFormat="1" applyFont="1" applyFill="1" applyBorder="1" applyAlignment="1" applyProtection="1">
      <alignment horizontal="left" vertical="top"/>
      <protection locked="0"/>
    </xf>
    <xf numFmtId="49" fontId="15" fillId="4" borderId="47" xfId="0" applyNumberFormat="1" applyFont="1" applyFill="1" applyBorder="1" applyAlignment="1" applyProtection="1">
      <alignment horizontal="left" vertical="top"/>
      <protection locked="0"/>
    </xf>
    <xf numFmtId="49" fontId="15" fillId="4" borderId="42" xfId="0" applyNumberFormat="1" applyFont="1" applyFill="1" applyBorder="1" applyAlignment="1" applyProtection="1">
      <alignment horizontal="left" vertical="top"/>
      <protection locked="0"/>
    </xf>
    <xf numFmtId="49" fontId="15" fillId="4" borderId="36" xfId="0" applyNumberFormat="1" applyFont="1" applyFill="1" applyBorder="1" applyAlignment="1" applyProtection="1">
      <alignment horizontal="left" vertical="top"/>
      <protection locked="0"/>
    </xf>
    <xf numFmtId="0" fontId="38" fillId="2" borderId="48" xfId="0" applyFont="1" applyFill="1" applyBorder="1" applyAlignment="1" applyProtection="1">
      <alignment horizontal="center" vertical="center" wrapText="1"/>
      <protection/>
    </xf>
    <xf numFmtId="0" fontId="19" fillId="2" borderId="30" xfId="0" applyFont="1" applyFill="1" applyBorder="1" applyAlignment="1" applyProtection="1">
      <alignment horizontal="center" vertical="center" wrapText="1"/>
      <protection/>
    </xf>
    <xf numFmtId="0" fontId="19" fillId="2" borderId="1" xfId="0" applyFont="1" applyFill="1" applyBorder="1" applyAlignment="1" applyProtection="1">
      <alignment horizontal="center" vertical="center" wrapText="1"/>
      <protection/>
    </xf>
    <xf numFmtId="0" fontId="19" fillId="2" borderId="6" xfId="0" applyFont="1" applyFill="1" applyBorder="1" applyAlignment="1" applyProtection="1">
      <alignment horizontal="center" vertical="center" wrapText="1"/>
      <protection/>
    </xf>
    <xf numFmtId="0" fontId="19" fillId="2" borderId="31" xfId="0" applyFont="1" applyFill="1" applyBorder="1" applyAlignment="1" applyProtection="1">
      <alignment horizontal="center" vertical="center" wrapText="1"/>
      <protection/>
    </xf>
    <xf numFmtId="0" fontId="19" fillId="2" borderId="20" xfId="0" applyFont="1" applyFill="1" applyBorder="1" applyAlignment="1" applyProtection="1">
      <alignment horizontal="center" vertical="center" wrapText="1"/>
      <protection/>
    </xf>
    <xf numFmtId="0" fontId="19" fillId="2" borderId="8" xfId="0" applyFont="1" applyFill="1" applyBorder="1" applyAlignment="1" applyProtection="1">
      <alignment horizontal="center" vertical="center" wrapText="1"/>
      <protection/>
    </xf>
    <xf numFmtId="0" fontId="26" fillId="2" borderId="0" xfId="0" applyFont="1" applyFill="1" applyAlignment="1" applyProtection="1">
      <alignment horizontal="left" wrapText="1"/>
      <protection/>
    </xf>
    <xf numFmtId="0" fontId="19" fillId="2" borderId="17" xfId="0" applyFont="1" applyFill="1" applyBorder="1" applyAlignment="1" applyProtection="1">
      <alignment horizontal="center" vertical="center" wrapText="1"/>
      <protection/>
    </xf>
    <xf numFmtId="0" fontId="19" fillId="2" borderId="15" xfId="0" applyFont="1" applyFill="1" applyBorder="1" applyAlignment="1" applyProtection="1">
      <alignment horizontal="center" vertical="center" wrapText="1"/>
      <protection/>
    </xf>
    <xf numFmtId="0" fontId="19" fillId="2" borderId="7" xfId="0" applyFont="1" applyFill="1" applyBorder="1" applyAlignment="1" applyProtection="1">
      <alignment horizontal="center" vertical="center" wrapText="1"/>
      <protection/>
    </xf>
    <xf numFmtId="0" fontId="16" fillId="3" borderId="49" xfId="0" applyFont="1" applyFill="1" applyBorder="1" applyAlignment="1" applyProtection="1">
      <alignment horizontal="center" vertical="center" wrapText="1"/>
      <protection locked="0"/>
    </xf>
    <xf numFmtId="0" fontId="16" fillId="3" borderId="50" xfId="0" applyFont="1" applyFill="1" applyBorder="1" applyAlignment="1" applyProtection="1">
      <alignment horizontal="center" vertical="center" wrapText="1"/>
      <protection locked="0"/>
    </xf>
    <xf numFmtId="0" fontId="16" fillId="3" borderId="40" xfId="0" applyFont="1" applyFill="1" applyBorder="1" applyAlignment="1" applyProtection="1">
      <alignment horizontal="center" vertical="center" wrapText="1"/>
      <protection locked="0"/>
    </xf>
    <xf numFmtId="0" fontId="16" fillId="3" borderId="51" xfId="0"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vertical="center" wrapText="1"/>
      <protection locked="0"/>
    </xf>
    <xf numFmtId="0" fontId="16" fillId="3" borderId="41" xfId="0" applyFont="1" applyFill="1" applyBorder="1" applyAlignment="1" applyProtection="1">
      <alignment horizontal="center" vertical="center" wrapText="1"/>
      <protection locked="0"/>
    </xf>
    <xf numFmtId="0" fontId="38" fillId="2" borderId="0"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6" fillId="2" borderId="0" xfId="0" applyFont="1" applyFill="1" applyAlignment="1">
      <alignment horizontal="left" wrapText="1"/>
    </xf>
    <xf numFmtId="0" fontId="19" fillId="2" borderId="6"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5" fillId="3" borderId="53" xfId="0" applyFont="1" applyFill="1" applyBorder="1" applyAlignment="1">
      <alignment horizontal="left" vertical="center"/>
    </xf>
    <xf numFmtId="0" fontId="25" fillId="3" borderId="54" xfId="0" applyFont="1" applyFill="1" applyBorder="1" applyAlignment="1">
      <alignment horizontal="left" vertical="center"/>
    </xf>
    <xf numFmtId="0" fontId="25" fillId="3" borderId="39" xfId="0" applyFont="1" applyFill="1" applyBorder="1" applyAlignment="1">
      <alignment horizontal="left" vertical="center"/>
    </xf>
    <xf numFmtId="0" fontId="19" fillId="2" borderId="55"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47" fillId="2" borderId="0" xfId="0" applyFont="1" applyFill="1" applyAlignment="1">
      <alignment horizontal="left" vertical="top" wrapText="1"/>
    </xf>
    <xf numFmtId="0" fontId="38" fillId="2" borderId="4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38" fillId="2" borderId="0" xfId="0" applyFont="1" applyFill="1" applyAlignment="1">
      <alignment horizontal="center" vertical="center"/>
    </xf>
    <xf numFmtId="0" fontId="16" fillId="3" borderId="55" xfId="0" applyFont="1" applyFill="1" applyBorder="1" applyAlignment="1" applyProtection="1">
      <alignment horizontal="left" vertical="center" wrapText="1"/>
      <protection locked="0"/>
    </xf>
    <xf numFmtId="0" fontId="16" fillId="3" borderId="54" xfId="0" applyFont="1" applyFill="1" applyBorder="1" applyAlignment="1" applyProtection="1">
      <alignment horizontal="left" vertical="center" wrapText="1"/>
      <protection locked="0"/>
    </xf>
    <xf numFmtId="0" fontId="16" fillId="3" borderId="39" xfId="0" applyFont="1" applyFill="1" applyBorder="1" applyAlignment="1" applyProtection="1">
      <alignment horizontal="left" vertical="center" wrapText="1"/>
      <protection locked="0"/>
    </xf>
    <xf numFmtId="0" fontId="16" fillId="3" borderId="51" xfId="0" applyFont="1" applyFill="1" applyBorder="1" applyAlignment="1" applyProtection="1">
      <alignment horizontal="left" vertical="center" wrapText="1"/>
      <protection locked="0"/>
    </xf>
    <xf numFmtId="0" fontId="16" fillId="3" borderId="52" xfId="0" applyFont="1" applyFill="1" applyBorder="1" applyAlignment="1" applyProtection="1">
      <alignment horizontal="left" vertical="center" wrapText="1"/>
      <protection locked="0"/>
    </xf>
    <xf numFmtId="0" fontId="16" fillId="3" borderId="41" xfId="0" applyFont="1" applyFill="1" applyBorder="1" applyAlignment="1" applyProtection="1">
      <alignment horizontal="left" vertical="center" wrapText="1"/>
      <protection locked="0"/>
    </xf>
    <xf numFmtId="0" fontId="12" fillId="2" borderId="0" xfId="0" applyFont="1" applyFill="1" applyAlignment="1">
      <alignment horizontal="center" vertical="center" wrapText="1"/>
    </xf>
    <xf numFmtId="0" fontId="37" fillId="3" borderId="56" xfId="0" applyFont="1" applyFill="1" applyBorder="1" applyAlignment="1">
      <alignment horizontal="left" vertical="center"/>
    </xf>
    <xf numFmtId="0" fontId="37" fillId="3" borderId="57" xfId="0" applyFont="1" applyFill="1" applyBorder="1" applyAlignment="1">
      <alignment horizontal="left" vertical="center"/>
    </xf>
    <xf numFmtId="0" fontId="37" fillId="3" borderId="58" xfId="0" applyFont="1" applyFill="1" applyBorder="1" applyAlignment="1">
      <alignment horizontal="left" vertical="center"/>
    </xf>
    <xf numFmtId="0" fontId="16" fillId="3" borderId="5" xfId="0" applyFont="1" applyFill="1" applyBorder="1" applyAlignment="1" applyProtection="1">
      <alignment horizontal="left" vertical="center" wrapText="1"/>
      <protection locked="0"/>
    </xf>
    <xf numFmtId="0" fontId="16" fillId="3" borderId="21" xfId="0" applyFont="1" applyFill="1" applyBorder="1" applyAlignment="1" applyProtection="1">
      <alignment horizontal="left" vertical="center" wrapText="1"/>
      <protection locked="0"/>
    </xf>
    <xf numFmtId="0" fontId="16" fillId="3" borderId="6" xfId="0" applyFont="1" applyFill="1" applyBorder="1" applyAlignment="1" applyProtection="1">
      <alignment horizontal="left" vertical="center" wrapText="1"/>
      <protection locked="0"/>
    </xf>
    <xf numFmtId="0" fontId="16" fillId="3" borderId="8" xfId="0" applyFont="1" applyFill="1" applyBorder="1" applyAlignment="1" applyProtection="1">
      <alignment horizontal="left" vertical="center" wrapText="1"/>
      <protection locked="0"/>
    </xf>
    <xf numFmtId="0" fontId="16" fillId="2" borderId="1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40" fillId="2" borderId="0" xfId="0" applyFont="1" applyFill="1" applyAlignment="1">
      <alignment horizontal="center" vertical="center"/>
    </xf>
    <xf numFmtId="0" fontId="36" fillId="3" borderId="56" xfId="0" applyFont="1" applyFill="1" applyBorder="1" applyAlignment="1">
      <alignment horizontal="left"/>
    </xf>
    <xf numFmtId="0" fontId="36" fillId="3" borderId="57" xfId="0" applyFont="1" applyFill="1" applyBorder="1" applyAlignment="1">
      <alignment horizontal="left"/>
    </xf>
    <xf numFmtId="0" fontId="36" fillId="3" borderId="58" xfId="0" applyFont="1" applyFill="1" applyBorder="1" applyAlignment="1">
      <alignment horizontal="left"/>
    </xf>
    <xf numFmtId="0" fontId="15" fillId="3" borderId="6" xfId="0" applyFont="1" applyFill="1" applyBorder="1" applyAlignment="1" applyProtection="1">
      <alignment horizontal="left" vertical="top" wrapText="1"/>
      <protection locked="0"/>
    </xf>
    <xf numFmtId="0" fontId="15" fillId="3" borderId="8" xfId="0" applyFont="1" applyFill="1" applyBorder="1" applyAlignment="1" applyProtection="1">
      <alignment horizontal="left" vertical="top" wrapText="1"/>
      <protection locked="0"/>
    </xf>
    <xf numFmtId="0" fontId="35" fillId="2" borderId="0" xfId="0" applyFont="1" applyFill="1" applyAlignment="1">
      <alignment horizontal="center" vertical="center" wrapText="1"/>
    </xf>
    <xf numFmtId="0" fontId="35" fillId="2" borderId="48" xfId="0" applyFont="1" applyFill="1" applyBorder="1" applyAlignment="1">
      <alignment horizontal="center" vertical="center" wrapText="1"/>
    </xf>
    <xf numFmtId="0" fontId="18" fillId="2" borderId="0" xfId="0" applyFont="1" applyFill="1" applyBorder="1" applyAlignment="1">
      <alignment horizontal="center"/>
    </xf>
    <xf numFmtId="0" fontId="15" fillId="3" borderId="5" xfId="0" applyFont="1" applyFill="1" applyBorder="1" applyAlignment="1" applyProtection="1">
      <alignment horizontal="left" vertical="top" wrapText="1"/>
      <protection locked="0"/>
    </xf>
    <xf numFmtId="0" fontId="15" fillId="3" borderId="21" xfId="0" applyFont="1" applyFill="1" applyBorder="1" applyAlignment="1" applyProtection="1">
      <alignment horizontal="left" vertical="top" wrapText="1"/>
      <protection locked="0"/>
    </xf>
    <xf numFmtId="0" fontId="15" fillId="3" borderId="51" xfId="0" applyFont="1" applyFill="1" applyBorder="1" applyAlignment="1" applyProtection="1">
      <alignment horizontal="center" vertical="top" wrapText="1"/>
      <protection locked="0"/>
    </xf>
    <xf numFmtId="0" fontId="15" fillId="3" borderId="52" xfId="0" applyFont="1" applyFill="1" applyBorder="1" applyAlignment="1" applyProtection="1">
      <alignment horizontal="center" vertical="top" wrapText="1"/>
      <protection locked="0"/>
    </xf>
    <xf numFmtId="0" fontId="15" fillId="3" borderId="41" xfId="0" applyFont="1" applyFill="1" applyBorder="1" applyAlignment="1" applyProtection="1">
      <alignment horizontal="center" vertical="top" wrapText="1"/>
      <protection locked="0"/>
    </xf>
    <xf numFmtId="0" fontId="15" fillId="3" borderId="55" xfId="0" applyFont="1" applyFill="1" applyBorder="1" applyAlignment="1" applyProtection="1">
      <alignment horizontal="center" vertical="top" wrapText="1"/>
      <protection locked="0"/>
    </xf>
    <xf numFmtId="0" fontId="15" fillId="3" borderId="54" xfId="0" applyFont="1" applyFill="1" applyBorder="1" applyAlignment="1" applyProtection="1">
      <alignment horizontal="center" vertical="top" wrapText="1"/>
      <protection locked="0"/>
    </xf>
    <xf numFmtId="0" fontId="15" fillId="3" borderId="39" xfId="0" applyFont="1" applyFill="1" applyBorder="1" applyAlignment="1" applyProtection="1">
      <alignment horizontal="center" vertical="top" wrapText="1"/>
      <protection locked="0"/>
    </xf>
    <xf numFmtId="0" fontId="9" fillId="0" borderId="30" xfId="0" applyFont="1" applyBorder="1" applyAlignment="1">
      <alignment horizontal="center" vertical="center" wrapText="1"/>
    </xf>
    <xf numFmtId="0" fontId="37" fillId="3" borderId="11" xfId="0" applyFont="1" applyFill="1" applyBorder="1" applyAlignment="1">
      <alignment horizontal="left"/>
    </xf>
    <xf numFmtId="0" fontId="37" fillId="3" borderId="12" xfId="0" applyFont="1" applyFill="1" applyBorder="1" applyAlignment="1">
      <alignment horizontal="left"/>
    </xf>
    <xf numFmtId="0" fontId="37" fillId="3" borderId="13" xfId="0" applyFont="1" applyFill="1" applyBorder="1" applyAlignment="1">
      <alignment horizontal="left"/>
    </xf>
    <xf numFmtId="0" fontId="16" fillId="3" borderId="55" xfId="0" applyFont="1" applyFill="1" applyBorder="1" applyAlignment="1" applyProtection="1">
      <alignment horizontal="left" vertical="top" wrapText="1"/>
      <protection locked="0"/>
    </xf>
    <xf numFmtId="0" fontId="16" fillId="3" borderId="54" xfId="0" applyFont="1" applyFill="1" applyBorder="1" applyAlignment="1" applyProtection="1">
      <alignment horizontal="left" vertical="top" wrapText="1"/>
      <protection locked="0"/>
    </xf>
    <xf numFmtId="0" fontId="16" fillId="3" borderId="39" xfId="0" applyFont="1" applyFill="1" applyBorder="1" applyAlignment="1" applyProtection="1">
      <alignment horizontal="left" vertical="top" wrapText="1"/>
      <protection locked="0"/>
    </xf>
    <xf numFmtId="0" fontId="16" fillId="3" borderId="6" xfId="0" applyFont="1" applyFill="1" applyBorder="1" applyAlignment="1" applyProtection="1">
      <alignment horizontal="left" vertical="top" wrapText="1"/>
      <protection locked="0"/>
    </xf>
    <xf numFmtId="0" fontId="16" fillId="3" borderId="8" xfId="0" applyFont="1" applyFill="1" applyBorder="1" applyAlignment="1" applyProtection="1">
      <alignment horizontal="left" vertical="top" wrapText="1"/>
      <protection locked="0"/>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 xfId="0" applyFont="1" applyBorder="1" applyAlignment="1">
      <alignment horizontal="center" vertical="center" wrapText="1"/>
    </xf>
    <xf numFmtId="0" fontId="50" fillId="4" borderId="1" xfId="0" applyFont="1" applyFill="1" applyBorder="1" applyAlignment="1">
      <alignment horizontal="center" vertical="center"/>
    </xf>
    <xf numFmtId="0" fontId="16" fillId="3" borderId="1" xfId="0" applyFont="1" applyFill="1" applyBorder="1" applyAlignment="1" applyProtection="1">
      <alignment horizontal="left" vertical="top" wrapText="1"/>
      <protection locked="0"/>
    </xf>
    <xf numFmtId="0" fontId="16" fillId="3" borderId="20" xfId="0" applyFont="1" applyFill="1" applyBorder="1" applyAlignment="1" applyProtection="1">
      <alignment horizontal="left" vertical="top" wrapText="1"/>
      <protection locked="0"/>
    </xf>
    <xf numFmtId="0" fontId="37" fillId="3" borderId="53" xfId="0" applyFont="1" applyFill="1" applyBorder="1" applyAlignment="1">
      <alignment horizontal="left"/>
    </xf>
    <xf numFmtId="0" fontId="37" fillId="3" borderId="54" xfId="0" applyFont="1" applyFill="1" applyBorder="1" applyAlignment="1">
      <alignment horizontal="left"/>
    </xf>
    <xf numFmtId="0" fontId="37" fillId="3" borderId="39" xfId="0" applyFont="1" applyFill="1" applyBorder="1" applyAlignment="1">
      <alignment horizontal="left"/>
    </xf>
    <xf numFmtId="0" fontId="38"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8" fillId="0" borderId="0" xfId="0" applyFont="1" applyBorder="1" applyAlignment="1">
      <alignment horizontal="center"/>
    </xf>
    <xf numFmtId="0" fontId="18" fillId="0" borderId="0" xfId="0" applyFont="1" applyBorder="1" applyAlignment="1">
      <alignment horizontal="left" wrapText="1"/>
    </xf>
    <xf numFmtId="0" fontId="18" fillId="0" borderId="0" xfId="0" applyFont="1" applyBorder="1" applyAlignment="1">
      <alignment horizontal="left"/>
    </xf>
    <xf numFmtId="0" fontId="18" fillId="0" borderId="0" xfId="0" applyFont="1" applyAlignment="1">
      <alignment horizontal="left"/>
    </xf>
    <xf numFmtId="0" fontId="9" fillId="0" borderId="6"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1" xfId="0" applyFont="1" applyBorder="1" applyAlignment="1">
      <alignment horizontal="center" vertical="center" textRotation="90" wrapText="1"/>
    </xf>
    <xf numFmtId="0" fontId="16" fillId="0" borderId="8" xfId="0" applyFont="1" applyBorder="1" applyAlignment="1">
      <alignment horizontal="center" vertical="center" textRotation="90" wrapText="1"/>
    </xf>
    <xf numFmtId="0" fontId="16" fillId="0" borderId="55" xfId="0" applyFont="1" applyBorder="1" applyAlignment="1">
      <alignment horizontal="center" vertical="center" wrapText="1"/>
    </xf>
    <xf numFmtId="0" fontId="16" fillId="0" borderId="39" xfId="0" applyFont="1" applyBorder="1" applyAlignment="1">
      <alignment horizontal="center" vertical="center" wrapText="1"/>
    </xf>
    <xf numFmtId="0" fontId="16" fillId="3" borderId="5" xfId="0" applyFont="1" applyFill="1" applyBorder="1" applyAlignment="1" applyProtection="1">
      <alignment horizontal="center" vertical="top" wrapText="1"/>
      <protection locked="0"/>
    </xf>
    <xf numFmtId="0" fontId="16" fillId="3" borderId="21" xfId="0" applyFont="1" applyFill="1" applyBorder="1" applyAlignment="1" applyProtection="1">
      <alignment horizontal="center" vertical="top" wrapText="1"/>
      <protection locked="0"/>
    </xf>
    <xf numFmtId="0" fontId="16" fillId="3" borderId="6" xfId="0" applyFont="1" applyFill="1" applyBorder="1" applyAlignment="1" applyProtection="1">
      <alignment horizontal="center" vertical="top" wrapText="1"/>
      <protection locked="0"/>
    </xf>
    <xf numFmtId="0" fontId="16" fillId="3" borderId="8" xfId="0" applyFont="1" applyFill="1" applyBorder="1" applyAlignment="1" applyProtection="1">
      <alignment horizontal="center" vertical="top" wrapText="1"/>
      <protection locked="0"/>
    </xf>
    <xf numFmtId="0" fontId="15" fillId="2" borderId="0" xfId="0" applyFont="1" applyFill="1" applyBorder="1" applyAlignment="1" applyProtection="1">
      <alignment horizontal="left" vertical="top" wrapText="1"/>
      <protection locked="0"/>
    </xf>
    <xf numFmtId="0" fontId="18" fillId="0" borderId="0" xfId="0" applyFont="1" applyBorder="1" applyAlignment="1">
      <alignment horizontal="center" wrapText="1"/>
    </xf>
    <xf numFmtId="0" fontId="12" fillId="0" borderId="0" xfId="0" applyFont="1" applyBorder="1" applyAlignment="1">
      <alignment horizontal="center" vertical="center"/>
    </xf>
    <xf numFmtId="0" fontId="16" fillId="0" borderId="54" xfId="0" applyFont="1" applyBorder="1" applyAlignment="1">
      <alignment horizontal="center" vertical="center" wrapText="1"/>
    </xf>
    <xf numFmtId="0" fontId="16" fillId="3" borderId="5" xfId="0" applyFont="1" applyFill="1" applyBorder="1" applyAlignment="1" applyProtection="1">
      <alignment horizontal="left" vertical="top" wrapText="1"/>
      <protection locked="0"/>
    </xf>
    <xf numFmtId="0" fontId="16" fillId="3" borderId="21" xfId="0" applyFont="1" applyFill="1" applyBorder="1" applyAlignment="1" applyProtection="1">
      <alignment horizontal="left" vertical="top" wrapText="1"/>
      <protection locked="0"/>
    </xf>
    <xf numFmtId="0" fontId="16" fillId="3" borderId="55" xfId="0" applyFont="1" applyFill="1" applyBorder="1" applyAlignment="1" applyProtection="1">
      <alignment horizontal="center" vertical="top" wrapText="1"/>
      <protection locked="0"/>
    </xf>
    <xf numFmtId="0" fontId="16" fillId="3" borderId="54" xfId="0" applyFont="1" applyFill="1" applyBorder="1" applyAlignment="1" applyProtection="1">
      <alignment horizontal="center" vertical="top" wrapText="1"/>
      <protection locked="0"/>
    </xf>
    <xf numFmtId="0" fontId="16" fillId="3" borderId="39" xfId="0" applyFont="1" applyFill="1" applyBorder="1" applyAlignment="1" applyProtection="1">
      <alignment horizontal="center" vertical="top" wrapText="1"/>
      <protection locked="0"/>
    </xf>
    <xf numFmtId="0" fontId="16" fillId="3" borderId="51" xfId="0" applyFont="1" applyFill="1" applyBorder="1" applyAlignment="1" applyProtection="1">
      <alignment horizontal="center" vertical="top" wrapText="1"/>
      <protection locked="0"/>
    </xf>
    <xf numFmtId="0" fontId="16" fillId="3" borderId="52" xfId="0" applyFont="1" applyFill="1" applyBorder="1" applyAlignment="1" applyProtection="1">
      <alignment horizontal="center" vertical="top" wrapText="1"/>
      <protection locked="0"/>
    </xf>
    <xf numFmtId="0" fontId="16" fillId="3" borderId="41" xfId="0" applyFont="1" applyFill="1" applyBorder="1" applyAlignment="1" applyProtection="1">
      <alignment horizontal="center" vertical="top" wrapText="1"/>
      <protection locked="0"/>
    </xf>
    <xf numFmtId="0" fontId="18" fillId="0" borderId="0" xfId="0" applyFont="1" applyBorder="1" applyAlignment="1">
      <alignment horizontal="center" vertical="center"/>
    </xf>
    <xf numFmtId="0" fontId="38" fillId="0" borderId="0" xfId="0" applyFont="1" applyAlignment="1">
      <alignment horizontal="center" vertical="center" wrapText="1"/>
    </xf>
    <xf numFmtId="0" fontId="18" fillId="0" borderId="0" xfId="0" applyFont="1" applyAlignment="1">
      <alignment horizontal="center"/>
    </xf>
    <xf numFmtId="0" fontId="12" fillId="0" borderId="48" xfId="0" applyFont="1" applyBorder="1" applyAlignment="1">
      <alignment horizontal="center" vertical="center"/>
    </xf>
    <xf numFmtId="0" fontId="10" fillId="0" borderId="0" xfId="0" applyFont="1" applyBorder="1" applyAlignment="1">
      <alignment horizontal="center" vertical="center"/>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26" fillId="0" borderId="59" xfId="0" applyFont="1" applyBorder="1" applyAlignment="1">
      <alignment horizontal="left" vertical="top" wrapText="1"/>
    </xf>
    <xf numFmtId="0" fontId="35" fillId="0" borderId="0" xfId="0" applyFont="1" applyAlignment="1">
      <alignment horizontal="center" vertical="center" wrapText="1"/>
    </xf>
    <xf numFmtId="0" fontId="35" fillId="0" borderId="48" xfId="0" applyFont="1" applyBorder="1" applyAlignment="1">
      <alignment horizontal="center" vertical="center" wrapText="1"/>
    </xf>
    <xf numFmtId="0" fontId="16" fillId="0" borderId="20" xfId="0" applyFont="1" applyBorder="1" applyAlignment="1">
      <alignment horizontal="center" vertical="center" wrapText="1"/>
    </xf>
    <xf numFmtId="0" fontId="12" fillId="0" borderId="0" xfId="0" applyFont="1" applyAlignment="1">
      <alignment horizontal="center" vertical="center"/>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25" fillId="0" borderId="59" xfId="0" applyFont="1" applyBorder="1" applyAlignment="1">
      <alignment horizontal="left" vertical="top" wrapText="1"/>
    </xf>
    <xf numFmtId="0" fontId="25" fillId="0" borderId="0" xfId="0" applyFont="1" applyBorder="1" applyAlignment="1">
      <alignment horizontal="left" vertical="top" wrapText="1"/>
    </xf>
    <xf numFmtId="0" fontId="15" fillId="2" borderId="17"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4" borderId="1" xfId="0" applyFont="1" applyFill="1" applyBorder="1" applyAlignment="1">
      <alignment horizontal="center"/>
    </xf>
    <xf numFmtId="0" fontId="15" fillId="4" borderId="49" xfId="0" applyFont="1" applyFill="1" applyBorder="1" applyAlignment="1">
      <alignment horizontal="center" wrapText="1"/>
    </xf>
    <xf numFmtId="0" fontId="15" fillId="4" borderId="37" xfId="0" applyFont="1" applyFill="1" applyBorder="1" applyAlignment="1">
      <alignment horizontal="center" wrapText="1"/>
    </xf>
    <xf numFmtId="0" fontId="15" fillId="4" borderId="43" xfId="0" applyFont="1" applyFill="1" applyBorder="1" applyAlignment="1">
      <alignment horizontal="center" wrapText="1"/>
    </xf>
    <xf numFmtId="0" fontId="15" fillId="4" borderId="38" xfId="0" applyFont="1" applyFill="1" applyBorder="1" applyAlignment="1">
      <alignment horizontal="center"/>
    </xf>
    <xf numFmtId="0" fontId="15" fillId="4" borderId="45" xfId="0" applyFont="1" applyFill="1" applyBorder="1" applyAlignment="1">
      <alignment horizontal="center"/>
    </xf>
    <xf numFmtId="0" fontId="15" fillId="4" borderId="46" xfId="0" applyFont="1" applyFill="1" applyBorder="1" applyAlignment="1">
      <alignment horizontal="center"/>
    </xf>
    <xf numFmtId="0" fontId="15" fillId="4" borderId="47" xfId="0" applyFont="1" applyFill="1" applyBorder="1" applyAlignment="1">
      <alignment horizontal="center"/>
    </xf>
    <xf numFmtId="0" fontId="15" fillId="4" borderId="36" xfId="0" applyFont="1" applyFill="1" applyBorder="1" applyAlignment="1">
      <alignment horizontal="center"/>
    </xf>
    <xf numFmtId="0" fontId="16" fillId="0" borderId="9"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5" fillId="0" borderId="0" xfId="0" applyFont="1" applyBorder="1" applyAlignment="1">
      <alignment horizontal="center" vertical="center"/>
    </xf>
    <xf numFmtId="0" fontId="16" fillId="0" borderId="30"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26" fillId="0" borderId="0" xfId="0" applyFont="1" applyBorder="1" applyAlignment="1">
      <alignment horizontal="left" vertical="top" wrapText="1"/>
    </xf>
    <xf numFmtId="0" fontId="15" fillId="4" borderId="49" xfId="0" applyFont="1" applyFill="1" applyBorder="1" applyAlignment="1">
      <alignment horizontal="center" vertical="top" wrapText="1"/>
    </xf>
    <xf numFmtId="0" fontId="15" fillId="4" borderId="37" xfId="0" applyFont="1" applyFill="1" applyBorder="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left" vertical="top"/>
    </xf>
    <xf numFmtId="0" fontId="38" fillId="0" borderId="0" xfId="0" applyFont="1" applyAlignment="1">
      <alignment horizontal="center" vertical="top" wrapText="1"/>
    </xf>
    <xf numFmtId="0" fontId="38" fillId="0" borderId="0" xfId="0" applyFont="1" applyAlignment="1">
      <alignment horizontal="center" vertical="top"/>
    </xf>
    <xf numFmtId="0" fontId="26" fillId="0" borderId="0" xfId="0" applyFont="1" applyBorder="1" applyAlignment="1">
      <alignment horizontal="left"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45" fillId="0" borderId="5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36" fillId="3" borderId="56" xfId="0" applyFont="1" applyFill="1" applyBorder="1" applyAlignment="1">
      <alignment horizontal="left" vertical="top"/>
    </xf>
    <xf numFmtId="0" fontId="36" fillId="3" borderId="57" xfId="0" applyFont="1" applyFill="1" applyBorder="1" applyAlignment="1">
      <alignment horizontal="left" vertical="top"/>
    </xf>
    <xf numFmtId="0" fontId="36" fillId="3" borderId="58" xfId="0" applyFont="1" applyFill="1" applyBorder="1" applyAlignment="1">
      <alignment horizontal="left" vertical="top"/>
    </xf>
    <xf numFmtId="0" fontId="16" fillId="0" borderId="60" xfId="0" applyFont="1" applyBorder="1" applyAlignment="1">
      <alignment horizontal="center" vertical="center" wrapText="1"/>
    </xf>
    <xf numFmtId="0" fontId="12" fillId="0" borderId="0" xfId="0" applyFont="1" applyBorder="1" applyAlignment="1">
      <alignment horizontal="center" vertical="top" wrapText="1"/>
    </xf>
    <xf numFmtId="0" fontId="26" fillId="0" borderId="0" xfId="0" applyFont="1" applyBorder="1" applyAlignment="1">
      <alignment horizontal="left"/>
    </xf>
    <xf numFmtId="0" fontId="32" fillId="0" borderId="1" xfId="0" applyFont="1" applyBorder="1" applyAlignment="1">
      <alignment vertical="top" wrapText="1"/>
    </xf>
    <xf numFmtId="0" fontId="28" fillId="0" borderId="20" xfId="0" applyFont="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26" fillId="0" borderId="0" xfId="0" applyFont="1" applyAlignment="1">
      <alignment vertical="top"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5" xfId="0" applyFont="1" applyBorder="1" applyAlignment="1">
      <alignment vertical="top" wrapText="1"/>
    </xf>
    <xf numFmtId="0" fontId="12" fillId="2" borderId="48" xfId="0" applyFont="1" applyFill="1" applyBorder="1" applyAlignment="1">
      <alignment horizontal="center" vertical="center"/>
    </xf>
    <xf numFmtId="0" fontId="26" fillId="0" borderId="0" xfId="0" applyFont="1" applyAlignment="1">
      <alignment horizontal="center"/>
    </xf>
    <xf numFmtId="0" fontId="15" fillId="0" borderId="1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8" xfId="0" applyFont="1" applyBorder="1" applyAlignment="1">
      <alignment horizontal="center" vertical="center" wrapText="1"/>
    </xf>
    <xf numFmtId="0" fontId="26" fillId="0" borderId="0" xfId="0" applyFont="1" applyBorder="1" applyAlignment="1">
      <alignment horizontal="center"/>
    </xf>
    <xf numFmtId="0" fontId="15" fillId="0" borderId="15" xfId="0" applyFont="1" applyBorder="1" applyAlignment="1">
      <alignment horizontal="center" vertical="center" wrapText="1"/>
    </xf>
    <xf numFmtId="0" fontId="15" fillId="0" borderId="1" xfId="0" applyFont="1" applyBorder="1" applyAlignment="1">
      <alignment horizontal="center" vertical="center" wrapText="1"/>
    </xf>
    <xf numFmtId="0" fontId="10" fillId="5" borderId="15" xfId="0" applyFont="1" applyFill="1" applyBorder="1" applyAlignment="1">
      <alignment horizontal="center"/>
    </xf>
    <xf numFmtId="0" fontId="10" fillId="5" borderId="1" xfId="0" applyFont="1" applyFill="1" applyBorder="1" applyAlignment="1">
      <alignment horizontal="center"/>
    </xf>
    <xf numFmtId="0" fontId="10" fillId="5" borderId="20" xfId="0" applyFont="1" applyFill="1" applyBorder="1" applyAlignment="1">
      <alignment horizontal="center"/>
    </xf>
    <xf numFmtId="0" fontId="10" fillId="5" borderId="7"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32" fillId="2" borderId="34" xfId="0" applyFont="1" applyFill="1" applyBorder="1" applyAlignment="1" applyProtection="1">
      <alignment horizontal="center" vertical="top" wrapText="1"/>
      <protection locked="0"/>
    </xf>
    <xf numFmtId="0" fontId="32" fillId="2" borderId="61" xfId="0" applyFont="1" applyFill="1" applyBorder="1" applyAlignment="1" applyProtection="1">
      <alignment horizontal="center" vertical="top" wrapText="1"/>
      <protection locked="0"/>
    </xf>
    <xf numFmtId="0" fontId="32" fillId="2" borderId="10" xfId="0" applyFont="1" applyFill="1" applyBorder="1" applyAlignment="1" applyProtection="1">
      <alignment horizontal="center" vertical="top" wrapText="1"/>
      <protection locked="0"/>
    </xf>
    <xf numFmtId="0" fontId="26" fillId="0" borderId="0" xfId="0" applyFont="1" applyAlignment="1">
      <alignment horizontal="center" vertical="top" wrapText="1"/>
    </xf>
    <xf numFmtId="0" fontId="26" fillId="0" borderId="0" xfId="0" applyFont="1" applyAlignment="1">
      <alignment horizontal="center" vertical="top"/>
    </xf>
    <xf numFmtId="0" fontId="10" fillId="5" borderId="17" xfId="0" applyFont="1" applyFill="1" applyBorder="1" applyAlignment="1">
      <alignment horizontal="center"/>
    </xf>
    <xf numFmtId="0" fontId="10" fillId="5" borderId="30" xfId="0" applyFont="1" applyFill="1" applyBorder="1" applyAlignment="1">
      <alignment horizontal="center"/>
    </xf>
    <xf numFmtId="0" fontId="10" fillId="5" borderId="31" xfId="0" applyFont="1" applyFill="1" applyBorder="1" applyAlignment="1">
      <alignment horizontal="center"/>
    </xf>
    <xf numFmtId="0" fontId="15" fillId="5" borderId="15" xfId="0" applyFont="1" applyFill="1" applyBorder="1" applyAlignment="1">
      <alignment horizontal="center" wrapText="1"/>
    </xf>
    <xf numFmtId="0" fontId="15" fillId="5" borderId="1" xfId="0" applyFont="1" applyFill="1" applyBorder="1" applyAlignment="1">
      <alignment horizontal="center" wrapText="1"/>
    </xf>
    <xf numFmtId="0" fontId="15" fillId="5" borderId="20" xfId="0" applyFont="1" applyFill="1" applyBorder="1" applyAlignment="1">
      <alignment horizontal="center" wrapText="1"/>
    </xf>
    <xf numFmtId="0" fontId="26" fillId="0" borderId="0" xfId="0" applyFont="1" applyBorder="1" applyAlignment="1">
      <alignment horizontal="left" vertical="top"/>
    </xf>
    <xf numFmtId="0" fontId="12" fillId="0" borderId="62" xfId="0" applyFont="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Walutowy" xfId="20"/>
    <cellStyle name="Walutowy 2" xfId="21"/>
    <cellStyle name="Normalny 2" xfId="22"/>
    <cellStyle name="Walutowy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85725</xdr:colOff>
      <xdr:row>1</xdr:row>
      <xdr:rowOff>142875</xdr:rowOff>
    </xdr:from>
    <xdr:to>
      <xdr:col>24</xdr:col>
      <xdr:colOff>466725</xdr:colOff>
      <xdr:row>7</xdr:row>
      <xdr:rowOff>190500</xdr:rowOff>
    </xdr:to>
    <xdr:pic>
      <xdr:nvPicPr>
        <xdr:cNvPr id="2" name="Picture 4" descr="F:\m.ochorok\moj komputer\DWZ 2008\logo\image001.png"/>
        <xdr:cNvPicPr preferRelativeResize="1">
          <a:picLocks noChangeAspect="1"/>
        </xdr:cNvPicPr>
      </xdr:nvPicPr>
      <xdr:blipFill>
        <a:blip r:embed="rId1">
          <a:extLst/>
        </a:blip>
        <a:stretch>
          <a:fillRect/>
        </a:stretch>
      </xdr:blipFill>
      <xdr:spPr bwMode="auto">
        <a:xfrm>
          <a:off x="15544800" y="352425"/>
          <a:ext cx="1600200" cy="1495425"/>
        </a:xfrm>
        <a:prstGeom prst="rect">
          <a:avLst/>
        </a:prstGeom>
        <a:ln>
          <a:noFill/>
        </a:ln>
        <a:effectLst>
          <a:softEdge rad="112500"/>
        </a:effectLs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85725</xdr:colOff>
          <xdr:row>6</xdr:row>
          <xdr:rowOff>28575</xdr:rowOff>
        </xdr:from>
        <xdr:to>
          <xdr:col>1</xdr:col>
          <xdr:colOff>971550</xdr:colOff>
          <xdr:row>8</xdr:row>
          <xdr:rowOff>95250</xdr:rowOff>
        </xdr:to>
        <xdr:sp macro="" textlink="">
          <xdr:nvSpPr>
            <xdr:cNvPr id="51203" name="Button 3" hidden="1">
              <a:extLst xmlns:a="http://schemas.openxmlformats.org/drawingml/2006/main">
                <a:ext uri="{63B3BB69-23CF-44E3-9099-C40C66FF867C}">
                  <a14:compatExt spid="_x0000_s5120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DODAJ OPIS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152400</xdr:colOff>
          <xdr:row>12</xdr:row>
          <xdr:rowOff>142875</xdr:rowOff>
        </xdr:from>
        <xdr:to>
          <xdr:col>7</xdr:col>
          <xdr:colOff>628650</xdr:colOff>
          <xdr:row>14</xdr:row>
          <xdr:rowOff>95250</xdr:rowOff>
        </xdr:to>
        <xdr:sp macro="" textlink="">
          <xdr:nvSpPr>
            <xdr:cNvPr id="15361" name="Button 1" hidden="1">
              <a:extLst xmlns:a="http://schemas.openxmlformats.org/drawingml/2006/main">
                <a:ext uri="{63B3BB69-23CF-44E3-9099-C40C66FF867C}">
                  <a14:compatExt spid="_x0000_s1536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pl-PL" sz="1800" b="0" i="1" u="none" strike="noStrike" baseline="0">
                  <a:solidFill>
                    <a:srgbClr val="000000"/>
                  </a:solidFill>
                  <a:latin typeface="Calibri"/>
                </a:rPr>
                <a:t>Dodaj wyjaśnienie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104775</xdr:colOff>
          <xdr:row>6</xdr:row>
          <xdr:rowOff>57150</xdr:rowOff>
        </xdr:from>
        <xdr:to>
          <xdr:col>17</xdr:col>
          <xdr:colOff>342900</xdr:colOff>
          <xdr:row>8</xdr:row>
          <xdr:rowOff>0</xdr:rowOff>
        </xdr:to>
        <xdr:sp macro="" textlink="">
          <xdr:nvSpPr>
            <xdr:cNvPr id="16385" name="Button 1" hidden="1">
              <a:extLst xmlns:a="http://schemas.openxmlformats.org/drawingml/2006/main">
                <a:ext uri="{63B3BB69-23CF-44E3-9099-C40C66FF867C}">
                  <a14:compatExt spid="_x0000_s1638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W przypadku różnicy pomiędzy liczbą zakładów a liczbą kontroli należy wymienić pod tabelą zakłady, które nie zostały skontrolowane (wraz z podaniem uzasadnienia), oraz wymienić zakłady które zostały skontrolowane, a które zostały usunięte z rejestru (z podaniem przyczyn usunięcia zakładu z rejestru) oraz ile zakładów skontrolowano więcej niż jeden raz i dlaczego.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0</xdr:colOff>
          <xdr:row>7</xdr:row>
          <xdr:rowOff>114300</xdr:rowOff>
        </xdr:from>
        <xdr:to>
          <xdr:col>17</xdr:col>
          <xdr:colOff>552450</xdr:colOff>
          <xdr:row>9</xdr:row>
          <xdr:rowOff>133350</xdr:rowOff>
        </xdr:to>
        <xdr:sp macro="" textlink="">
          <xdr:nvSpPr>
            <xdr:cNvPr id="33794" name="Button 2" hidden="1">
              <a:extLst xmlns:a="http://schemas.openxmlformats.org/drawingml/2006/main">
                <a:ext uri="{63B3BB69-23CF-44E3-9099-C40C66FF867C}">
                  <a14:compatExt spid="_x0000_s3379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W przypadku różnicy pomiędzy liczbą zakładów a liczbą kontroli należy wymienić pod tabelą zakłady, które nie zostały skontrolowane (wraz z podaniem uzasadnienia), oraz wymienić zakłady które zostały skontrolowane, a które zostały usunięte z rejestru (z podaniem przyczyn usunięcia zakładu z rejestru) oraz ile zakładów zostało skontrolowanych więcej niż jeden raz i dlaczego</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361950</xdr:colOff>
          <xdr:row>7</xdr:row>
          <xdr:rowOff>66675</xdr:rowOff>
        </xdr:from>
        <xdr:to>
          <xdr:col>5</xdr:col>
          <xdr:colOff>447675</xdr:colOff>
          <xdr:row>8</xdr:row>
          <xdr:rowOff>180975</xdr:rowOff>
        </xdr:to>
        <xdr:sp macro="" textlink="">
          <xdr:nvSpPr>
            <xdr:cNvPr id="46081" name="Button 1" hidden="1">
              <a:extLst xmlns:a="http://schemas.openxmlformats.org/drawingml/2006/main">
                <a:ext uri="{63B3BB69-23CF-44E3-9099-C40C66FF867C}">
                  <a14:compatExt spid="_x0000_s460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*INNE-NALEŻY PODAĆ JAKIE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19050</xdr:colOff>
          <xdr:row>16</xdr:row>
          <xdr:rowOff>104775</xdr:rowOff>
        </xdr:from>
        <xdr:to>
          <xdr:col>5</xdr:col>
          <xdr:colOff>19050</xdr:colOff>
          <xdr:row>16</xdr:row>
          <xdr:rowOff>485775</xdr:rowOff>
        </xdr:to>
        <xdr:sp macro="" textlink="">
          <xdr:nvSpPr>
            <xdr:cNvPr id="46082" name="Button 2" hidden="1">
              <a:extLst xmlns:a="http://schemas.openxmlformats.org/drawingml/2006/main">
                <a:ext uri="{63B3BB69-23CF-44E3-9099-C40C66FF867C}">
                  <a14:compatExt spid="_x0000_s460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*INNE-NALEŻY PODAĆ JAKIE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962025</xdr:colOff>
          <xdr:row>8</xdr:row>
          <xdr:rowOff>66675</xdr:rowOff>
        </xdr:from>
        <xdr:to>
          <xdr:col>6</xdr:col>
          <xdr:colOff>114300</xdr:colOff>
          <xdr:row>9</xdr:row>
          <xdr:rowOff>161925</xdr:rowOff>
        </xdr:to>
        <xdr:sp macro="" textlink="">
          <xdr:nvSpPr>
            <xdr:cNvPr id="47105" name="Button 1" hidden="1">
              <a:extLst xmlns:a="http://schemas.openxmlformats.org/drawingml/2006/main">
                <a:ext uri="{63B3BB69-23CF-44E3-9099-C40C66FF867C}">
                  <a14:compatExt spid="_x0000_s4710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*INNE-NALEŻY WSKAZAĆ JAKIE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5</xdr:col>
          <xdr:colOff>57150</xdr:colOff>
          <xdr:row>35</xdr:row>
          <xdr:rowOff>381000</xdr:rowOff>
        </xdr:from>
        <xdr:to>
          <xdr:col>6</xdr:col>
          <xdr:colOff>1009650</xdr:colOff>
          <xdr:row>38</xdr:row>
          <xdr:rowOff>47625</xdr:rowOff>
        </xdr:to>
        <xdr:sp macro="" textlink="">
          <xdr:nvSpPr>
            <xdr:cNvPr id="13315" name="Button 3" hidden="1">
              <a:extLst xmlns:a="http://schemas.openxmlformats.org/drawingml/2006/main">
                <a:ext uri="{63B3BB69-23CF-44E3-9099-C40C66FF867C}">
                  <a14:compatExt spid="_x0000_s1331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114300</xdr:colOff>
          <xdr:row>24</xdr:row>
          <xdr:rowOff>457200</xdr:rowOff>
        </xdr:from>
        <xdr:to>
          <xdr:col>8</xdr:col>
          <xdr:colOff>0</xdr:colOff>
          <xdr:row>26</xdr:row>
          <xdr:rowOff>171450</xdr:rowOff>
        </xdr:to>
        <xdr:sp macro="" textlink="">
          <xdr:nvSpPr>
            <xdr:cNvPr id="13318" name="Button 6" hidden="1">
              <a:extLst xmlns:a="http://schemas.openxmlformats.org/drawingml/2006/main">
                <a:ext uri="{63B3BB69-23CF-44E3-9099-C40C66FF867C}">
                  <a14:compatExt spid="_x0000_s133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200025</xdr:colOff>
          <xdr:row>9</xdr:row>
          <xdr:rowOff>161925</xdr:rowOff>
        </xdr:from>
        <xdr:to>
          <xdr:col>1</xdr:col>
          <xdr:colOff>1714500</xdr:colOff>
          <xdr:row>12</xdr:row>
          <xdr:rowOff>57150</xdr:rowOff>
        </xdr:to>
        <xdr:sp macro="" textlink="">
          <xdr:nvSpPr>
            <xdr:cNvPr id="13319" name="Button 7" hidden="1">
              <a:extLst xmlns:a="http://schemas.openxmlformats.org/drawingml/2006/main">
                <a:ext uri="{63B3BB69-23CF-44E3-9099-C40C66FF867C}">
                  <a14:compatExt spid="_x0000_s133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0" u="none" strike="noStrike" baseline="0">
                  <a:solidFill>
                    <a:srgbClr val="000000"/>
                  </a:solidFill>
                  <a:latin typeface="Calibri"/>
                </a:rPr>
                <a:t>Opis dwóch kontroli, które potwierdziły zagrożenie środowiska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123825</xdr:colOff>
          <xdr:row>9</xdr:row>
          <xdr:rowOff>95250</xdr:rowOff>
        </xdr:from>
        <xdr:to>
          <xdr:col>4</xdr:col>
          <xdr:colOff>1466850</xdr:colOff>
          <xdr:row>12</xdr:row>
          <xdr:rowOff>57150</xdr:rowOff>
        </xdr:to>
        <xdr:sp macro="" textlink="">
          <xdr:nvSpPr>
            <xdr:cNvPr id="13320" name="Button 8" hidden="1">
              <a:extLst xmlns:a="http://schemas.openxmlformats.org/drawingml/2006/main">
                <a:ext uri="{63B3BB69-23CF-44E3-9099-C40C66FF867C}">
                  <a14:compatExt spid="_x0000_s133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0" u="none" strike="noStrike" baseline="0">
                  <a:solidFill>
                    <a:srgbClr val="000000"/>
                  </a:solidFill>
                  <a:latin typeface="Calibri"/>
                </a:rPr>
                <a:t>Opis dwóch kontroli, które nie potwierdziły zagrożenia środowiska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466725</xdr:colOff>
          <xdr:row>9</xdr:row>
          <xdr:rowOff>85725</xdr:rowOff>
        </xdr:from>
        <xdr:to>
          <xdr:col>8</xdr:col>
          <xdr:colOff>676275</xdr:colOff>
          <xdr:row>12</xdr:row>
          <xdr:rowOff>57150</xdr:rowOff>
        </xdr:to>
        <xdr:sp macro="" textlink="">
          <xdr:nvSpPr>
            <xdr:cNvPr id="13321" name="Button 9" hidden="1">
              <a:extLst xmlns:a="http://schemas.openxmlformats.org/drawingml/2006/main">
                <a:ext uri="{63B3BB69-23CF-44E3-9099-C40C66FF867C}">
                  <a14:compatExt spid="_x0000_s1332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0" u="none" strike="noStrike" baseline="0">
                  <a:solidFill>
                    <a:srgbClr val="000000"/>
                  </a:solidFill>
                  <a:latin typeface="Calibri"/>
                </a:rPr>
                <a:t>INNE (jakie?)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76200</xdr:colOff>
          <xdr:row>13</xdr:row>
          <xdr:rowOff>19050</xdr:rowOff>
        </xdr:from>
        <xdr:to>
          <xdr:col>4</xdr:col>
          <xdr:colOff>257175</xdr:colOff>
          <xdr:row>14</xdr:row>
          <xdr:rowOff>57150</xdr:rowOff>
        </xdr:to>
        <xdr:sp macro="" textlink="">
          <xdr:nvSpPr>
            <xdr:cNvPr id="50177" name="Button 1" hidden="1">
              <a:extLst xmlns:a="http://schemas.openxmlformats.org/drawingml/2006/main">
                <a:ext uri="{63B3BB69-23CF-44E3-9099-C40C66FF867C}">
                  <a14:compatExt spid="_x0000_s5017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*INNY - PODAĆ JAKI</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200025</xdr:colOff>
          <xdr:row>26</xdr:row>
          <xdr:rowOff>28575</xdr:rowOff>
        </xdr:from>
        <xdr:to>
          <xdr:col>1</xdr:col>
          <xdr:colOff>800100</xdr:colOff>
          <xdr:row>26</xdr:row>
          <xdr:rowOff>666750</xdr:rowOff>
        </xdr:to>
        <xdr:sp macro="" textlink="">
          <xdr:nvSpPr>
            <xdr:cNvPr id="18435" name="Button 3" hidden="1">
              <a:extLst xmlns:a="http://schemas.openxmlformats.org/drawingml/2006/main">
                <a:ext uri="{63B3BB69-23CF-44E3-9099-C40C66FF867C}">
                  <a14:compatExt spid="_x0000_s1843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Ad pkt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1076325</xdr:colOff>
          <xdr:row>26</xdr:row>
          <xdr:rowOff>28575</xdr:rowOff>
        </xdr:from>
        <xdr:to>
          <xdr:col>3</xdr:col>
          <xdr:colOff>9525</xdr:colOff>
          <xdr:row>26</xdr:row>
          <xdr:rowOff>666750</xdr:rowOff>
        </xdr:to>
        <xdr:sp macro="" textlink="">
          <xdr:nvSpPr>
            <xdr:cNvPr id="18438" name="Button 6" hidden="1">
              <a:extLst xmlns:a="http://schemas.openxmlformats.org/drawingml/2006/main">
                <a:ext uri="{63B3BB69-23CF-44E3-9099-C40C66FF867C}">
                  <a14:compatExt spid="_x0000_s1843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Ad pkt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333375</xdr:colOff>
          <xdr:row>26</xdr:row>
          <xdr:rowOff>38100</xdr:rowOff>
        </xdr:from>
        <xdr:to>
          <xdr:col>4</xdr:col>
          <xdr:colOff>1133475</xdr:colOff>
          <xdr:row>26</xdr:row>
          <xdr:rowOff>676275</xdr:rowOff>
        </xdr:to>
        <xdr:sp macro="" textlink="">
          <xdr:nvSpPr>
            <xdr:cNvPr id="18440" name="Button 8" hidden="1">
              <a:extLst xmlns:a="http://schemas.openxmlformats.org/drawingml/2006/main">
                <a:ext uri="{63B3BB69-23CF-44E3-9099-C40C66FF867C}">
                  <a14:compatExt spid="_x0000_s184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pl-PL" sz="1100" b="0" i="1" u="none" strike="noStrike" baseline="0">
                  <a:solidFill>
                    <a:srgbClr val="000000"/>
                  </a:solidFill>
                  <a:latin typeface="Calibri"/>
                </a:rPr>
                <a:t>Ad pkt 8</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4" Type="http://schemas.openxmlformats.org/officeDocument/2006/relationships/ctrlProp" Target="../ctrlProps/ctrlProp6.xml" /><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8" Type="http://schemas.openxmlformats.org/officeDocument/2006/relationships/ctrlProp" Target="../ctrlProps/ctrlProp11.xml" /><Relationship Id="rId5" Type="http://schemas.openxmlformats.org/officeDocument/2006/relationships/ctrlProp" Target="../ctrlProps/ctrlProp8.xml" /><Relationship Id="rId6" Type="http://schemas.openxmlformats.org/officeDocument/2006/relationships/ctrlProp" Target="../ctrlProps/ctrlProp9.xml" /><Relationship Id="rId4" Type="http://schemas.openxmlformats.org/officeDocument/2006/relationships/ctrlProp" Target="../ctrlProps/ctrlProp7.xml" /><Relationship Id="rId7" Type="http://schemas.openxmlformats.org/officeDocument/2006/relationships/ctrlProp" Target="../ctrlProps/ctrlProp10.xml" /><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4" Type="http://schemas.openxmlformats.org/officeDocument/2006/relationships/ctrlProp" Target="../ctrlProps/ctrlProp12.xml" /><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5" Type="http://schemas.openxmlformats.org/officeDocument/2006/relationships/ctrlProp" Target="../ctrlProps/ctrlProp14.xml" /><Relationship Id="rId6" Type="http://schemas.openxmlformats.org/officeDocument/2006/relationships/ctrlProp" Target="../ctrlProps/ctrlProp15.xml" /><Relationship Id="rId4" Type="http://schemas.openxmlformats.org/officeDocument/2006/relationships/ctrlProp" Target="../ctrlProps/ctrlProp13.xml" /><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4" Type="http://schemas.openxmlformats.org/officeDocument/2006/relationships/ctrlProp" Target="../ctrlProps/ctrlProp16.xml" /><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3.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4.xml" /><Relationship Id="rId5" Type="http://schemas.openxmlformats.org/officeDocument/2006/relationships/ctrlProp" Target="../ctrlProps/ctrlProp5.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6" tint="0.39998000860214233"/>
  </sheetPr>
  <dimension ref="A1:Z33"/>
  <sheetViews>
    <sheetView showGridLines="0" workbookViewId="0" topLeftCell="A1">
      <selection activeCell="C15" sqref="C15"/>
    </sheetView>
  </sheetViews>
  <sheetFormatPr defaultColWidth="9.140625" defaultRowHeight="15"/>
  <cols>
    <col min="1" max="1" width="28.140625" style="15" customWidth="1"/>
    <col min="2" max="2" width="20.8515625" style="15" customWidth="1"/>
    <col min="3" max="24" width="9.140625" style="15" customWidth="1"/>
    <col min="25" max="25" width="11.28125" style="15" customWidth="1"/>
    <col min="26" max="26" width="10.00390625" style="15" hidden="1" customWidth="1"/>
    <col min="27" max="16384" width="9.140625" style="15" customWidth="1"/>
  </cols>
  <sheetData>
    <row r="1" spans="1:13" ht="16.5" customHeight="1">
      <c r="A1" s="332"/>
      <c r="B1" s="332"/>
      <c r="C1" s="332"/>
      <c r="D1" s="332"/>
      <c r="E1" s="332"/>
      <c r="F1" s="332"/>
      <c r="G1" s="332"/>
      <c r="H1" s="332"/>
      <c r="I1" s="332"/>
      <c r="J1" s="332"/>
      <c r="K1" s="332"/>
      <c r="L1" s="332"/>
      <c r="M1" s="332"/>
    </row>
    <row r="2" spans="1:13" ht="18.75">
      <c r="A2" s="16"/>
      <c r="B2" s="16"/>
      <c r="C2" s="17"/>
      <c r="D2" s="17"/>
      <c r="E2" s="17"/>
      <c r="F2" s="17"/>
      <c r="G2" s="17"/>
      <c r="H2" s="17"/>
      <c r="I2" s="17"/>
      <c r="J2" s="17"/>
      <c r="K2" s="17"/>
      <c r="L2" s="17"/>
      <c r="M2" s="17"/>
    </row>
    <row r="3" spans="1:13" ht="15">
      <c r="A3" s="333"/>
      <c r="B3" s="18"/>
      <c r="C3" s="17"/>
      <c r="D3" s="17"/>
      <c r="E3" s="17"/>
      <c r="F3" s="17"/>
      <c r="G3" s="17"/>
      <c r="H3" s="17"/>
      <c r="I3" s="17"/>
      <c r="J3" s="17"/>
      <c r="K3" s="17"/>
      <c r="L3" s="17"/>
      <c r="M3" s="17"/>
    </row>
    <row r="4" spans="1:23" ht="33" customHeight="1">
      <c r="A4" s="333"/>
      <c r="B4" s="127"/>
      <c r="C4" s="127"/>
      <c r="D4" s="127"/>
      <c r="E4" s="127"/>
      <c r="F4" s="127"/>
      <c r="G4" s="127"/>
      <c r="H4" s="127"/>
      <c r="I4" s="127"/>
      <c r="J4" s="127"/>
      <c r="K4" s="127"/>
      <c r="L4" s="127"/>
      <c r="M4" s="127"/>
      <c r="N4" s="128"/>
      <c r="O4" s="128"/>
      <c r="P4" s="128"/>
      <c r="Q4" s="128"/>
      <c r="R4" s="128"/>
      <c r="S4" s="128"/>
      <c r="T4" s="128"/>
      <c r="U4" s="128"/>
      <c r="V4" s="128"/>
      <c r="W4" s="128"/>
    </row>
    <row r="5" spans="1:23" ht="15.75" customHeight="1">
      <c r="A5" s="19"/>
      <c r="B5" s="334" t="s">
        <v>350</v>
      </c>
      <c r="C5" s="334"/>
      <c r="D5" s="334"/>
      <c r="E5" s="334"/>
      <c r="F5" s="334"/>
      <c r="G5" s="334"/>
      <c r="H5" s="334"/>
      <c r="I5" s="334"/>
      <c r="J5" s="334"/>
      <c r="K5" s="334"/>
      <c r="L5" s="334"/>
      <c r="M5" s="334"/>
      <c r="N5" s="334"/>
      <c r="O5" s="334"/>
      <c r="P5" s="334"/>
      <c r="Q5" s="334"/>
      <c r="R5" s="334"/>
      <c r="S5" s="334"/>
      <c r="T5" s="334"/>
      <c r="U5" s="334"/>
      <c r="V5" s="334"/>
      <c r="W5" s="334"/>
    </row>
    <row r="6" spans="1:26" ht="15.75" customHeight="1">
      <c r="A6" s="19"/>
      <c r="B6" s="334"/>
      <c r="C6" s="334"/>
      <c r="D6" s="334"/>
      <c r="E6" s="334"/>
      <c r="F6" s="334"/>
      <c r="G6" s="334"/>
      <c r="H6" s="334"/>
      <c r="I6" s="334"/>
      <c r="J6" s="334"/>
      <c r="K6" s="334"/>
      <c r="L6" s="334"/>
      <c r="M6" s="334"/>
      <c r="N6" s="334"/>
      <c r="O6" s="334"/>
      <c r="P6" s="334"/>
      <c r="Q6" s="334"/>
      <c r="R6" s="334"/>
      <c r="S6" s="334"/>
      <c r="T6" s="334"/>
      <c r="U6" s="334"/>
      <c r="V6" s="334"/>
      <c r="W6" s="334"/>
      <c r="Z6" s="130" t="s">
        <v>331</v>
      </c>
    </row>
    <row r="7" spans="1:26" ht="15.75" customHeight="1">
      <c r="A7" s="19"/>
      <c r="B7" s="334"/>
      <c r="C7" s="334"/>
      <c r="D7" s="334"/>
      <c r="E7" s="334"/>
      <c r="F7" s="334"/>
      <c r="G7" s="334"/>
      <c r="H7" s="334"/>
      <c r="I7" s="334"/>
      <c r="J7" s="334"/>
      <c r="K7" s="334"/>
      <c r="L7" s="334"/>
      <c r="M7" s="334"/>
      <c r="N7" s="334"/>
      <c r="O7" s="334"/>
      <c r="P7" s="334"/>
      <c r="Q7" s="334"/>
      <c r="R7" s="334"/>
      <c r="S7" s="334"/>
      <c r="T7" s="334"/>
      <c r="U7" s="334"/>
      <c r="V7" s="334"/>
      <c r="W7" s="334"/>
      <c r="Z7" s="130" t="s">
        <v>332</v>
      </c>
    </row>
    <row r="8" spans="1:26" ht="15.75" customHeight="1">
      <c r="A8" s="19"/>
      <c r="B8" s="334"/>
      <c r="C8" s="334"/>
      <c r="D8" s="334"/>
      <c r="E8" s="334"/>
      <c r="F8" s="334"/>
      <c r="G8" s="334"/>
      <c r="H8" s="334"/>
      <c r="I8" s="334"/>
      <c r="J8" s="334"/>
      <c r="K8" s="334"/>
      <c r="L8" s="334"/>
      <c r="M8" s="334"/>
      <c r="N8" s="334"/>
      <c r="O8" s="334"/>
      <c r="P8" s="334"/>
      <c r="Q8" s="334"/>
      <c r="R8" s="334"/>
      <c r="S8" s="334"/>
      <c r="T8" s="334"/>
      <c r="U8" s="334"/>
      <c r="V8" s="334"/>
      <c r="W8" s="334"/>
      <c r="Z8" s="130" t="s">
        <v>333</v>
      </c>
    </row>
    <row r="9" spans="1:26" ht="15.75" customHeight="1">
      <c r="A9" s="19"/>
      <c r="B9" s="334"/>
      <c r="C9" s="334"/>
      <c r="D9" s="334"/>
      <c r="E9" s="334"/>
      <c r="F9" s="334"/>
      <c r="G9" s="334"/>
      <c r="H9" s="334"/>
      <c r="I9" s="334"/>
      <c r="J9" s="334"/>
      <c r="K9" s="334"/>
      <c r="L9" s="334"/>
      <c r="M9" s="334"/>
      <c r="N9" s="334"/>
      <c r="O9" s="334"/>
      <c r="P9" s="334"/>
      <c r="Q9" s="334"/>
      <c r="R9" s="334"/>
      <c r="S9" s="334"/>
      <c r="T9" s="334"/>
      <c r="U9" s="334"/>
      <c r="V9" s="334"/>
      <c r="W9" s="334"/>
      <c r="Z9" s="130" t="s">
        <v>334</v>
      </c>
    </row>
    <row r="10" spans="1:26" ht="14.25" customHeight="1">
      <c r="A10" s="19"/>
      <c r="B10" s="334"/>
      <c r="C10" s="334"/>
      <c r="D10" s="334"/>
      <c r="E10" s="334"/>
      <c r="F10" s="334"/>
      <c r="G10" s="334"/>
      <c r="H10" s="334"/>
      <c r="I10" s="334"/>
      <c r="J10" s="334"/>
      <c r="K10" s="334"/>
      <c r="L10" s="334"/>
      <c r="M10" s="334"/>
      <c r="N10" s="334"/>
      <c r="O10" s="334"/>
      <c r="P10" s="334"/>
      <c r="Q10" s="334"/>
      <c r="R10" s="334"/>
      <c r="S10" s="334"/>
      <c r="T10" s="334"/>
      <c r="U10" s="334"/>
      <c r="V10" s="334"/>
      <c r="W10" s="334"/>
      <c r="Z10" s="130" t="s">
        <v>335</v>
      </c>
    </row>
    <row r="11" spans="1:26" ht="15.75" customHeight="1">
      <c r="A11" s="19"/>
      <c r="B11" s="334"/>
      <c r="C11" s="334"/>
      <c r="D11" s="334"/>
      <c r="E11" s="334"/>
      <c r="F11" s="334"/>
      <c r="G11" s="334"/>
      <c r="H11" s="334"/>
      <c r="I11" s="334"/>
      <c r="J11" s="334"/>
      <c r="K11" s="334"/>
      <c r="L11" s="334"/>
      <c r="M11" s="334"/>
      <c r="N11" s="334"/>
      <c r="O11" s="334"/>
      <c r="P11" s="334"/>
      <c r="Q11" s="334"/>
      <c r="R11" s="334"/>
      <c r="S11" s="334"/>
      <c r="T11" s="334"/>
      <c r="U11" s="334"/>
      <c r="V11" s="334"/>
      <c r="W11" s="334"/>
      <c r="Z11" s="130" t="s">
        <v>336</v>
      </c>
    </row>
    <row r="12" spans="1:26" ht="15" customHeight="1">
      <c r="A12" s="17"/>
      <c r="B12" s="334"/>
      <c r="C12" s="334"/>
      <c r="D12" s="334"/>
      <c r="E12" s="334"/>
      <c r="F12" s="334"/>
      <c r="G12" s="334"/>
      <c r="H12" s="334"/>
      <c r="I12" s="334"/>
      <c r="J12" s="334"/>
      <c r="K12" s="334"/>
      <c r="L12" s="334"/>
      <c r="M12" s="334"/>
      <c r="N12" s="334"/>
      <c r="O12" s="334"/>
      <c r="P12" s="334"/>
      <c r="Q12" s="334"/>
      <c r="R12" s="334"/>
      <c r="S12" s="334"/>
      <c r="T12" s="334"/>
      <c r="U12" s="334"/>
      <c r="V12" s="334"/>
      <c r="W12" s="334"/>
      <c r="Z12" s="130" t="s">
        <v>337</v>
      </c>
    </row>
    <row r="13" spans="1:26" ht="15" customHeight="1">
      <c r="A13" s="20"/>
      <c r="B13" s="334"/>
      <c r="C13" s="334"/>
      <c r="D13" s="334"/>
      <c r="E13" s="334"/>
      <c r="F13" s="334"/>
      <c r="G13" s="334"/>
      <c r="H13" s="334"/>
      <c r="I13" s="334"/>
      <c r="J13" s="334"/>
      <c r="K13" s="334"/>
      <c r="L13" s="334"/>
      <c r="M13" s="334"/>
      <c r="N13" s="334"/>
      <c r="O13" s="334"/>
      <c r="P13" s="334"/>
      <c r="Q13" s="334"/>
      <c r="R13" s="334"/>
      <c r="S13" s="334"/>
      <c r="T13" s="334"/>
      <c r="U13" s="334"/>
      <c r="V13" s="334"/>
      <c r="W13" s="334"/>
      <c r="Z13" s="130" t="s">
        <v>338</v>
      </c>
    </row>
    <row r="14" spans="1:26" ht="15" customHeight="1">
      <c r="A14" s="21"/>
      <c r="B14" s="129"/>
      <c r="C14" s="129"/>
      <c r="D14" s="129"/>
      <c r="E14" s="129"/>
      <c r="F14" s="129"/>
      <c r="G14" s="129"/>
      <c r="H14" s="129"/>
      <c r="I14" s="129"/>
      <c r="J14" s="129"/>
      <c r="K14" s="129"/>
      <c r="L14" s="129"/>
      <c r="M14" s="129"/>
      <c r="N14" s="129"/>
      <c r="O14" s="129"/>
      <c r="P14" s="129"/>
      <c r="Q14" s="129"/>
      <c r="R14" s="129"/>
      <c r="S14" s="129"/>
      <c r="T14" s="129"/>
      <c r="U14" s="129"/>
      <c r="V14" s="129"/>
      <c r="W14" s="129"/>
      <c r="Z14" s="130" t="s">
        <v>339</v>
      </c>
    </row>
    <row r="15" spans="1:26" ht="15" customHeight="1">
      <c r="A15" s="23"/>
      <c r="B15" s="129"/>
      <c r="C15" s="129"/>
      <c r="D15" s="129"/>
      <c r="E15" s="129"/>
      <c r="F15" s="129"/>
      <c r="G15" s="129"/>
      <c r="H15" s="129"/>
      <c r="I15" s="129"/>
      <c r="J15" s="129"/>
      <c r="K15" s="129"/>
      <c r="L15" s="129"/>
      <c r="M15" s="129"/>
      <c r="N15" s="129"/>
      <c r="O15" s="129"/>
      <c r="P15" s="129"/>
      <c r="Q15" s="129"/>
      <c r="R15" s="129"/>
      <c r="S15" s="129"/>
      <c r="T15" s="129"/>
      <c r="U15" s="129"/>
      <c r="V15" s="129"/>
      <c r="W15" s="129"/>
      <c r="Z15" s="130" t="s">
        <v>340</v>
      </c>
    </row>
    <row r="16" spans="2:26" ht="17.25" customHeight="1">
      <c r="B16" s="129"/>
      <c r="C16" s="129"/>
      <c r="D16" s="129"/>
      <c r="E16" s="129"/>
      <c r="F16" s="129"/>
      <c r="G16" s="129"/>
      <c r="H16" s="129"/>
      <c r="I16" s="129"/>
      <c r="J16" s="129"/>
      <c r="K16" s="129"/>
      <c r="L16" s="129"/>
      <c r="M16" s="129"/>
      <c r="N16" s="129"/>
      <c r="O16" s="129"/>
      <c r="P16" s="129"/>
      <c r="Q16" s="129"/>
      <c r="R16" s="129"/>
      <c r="S16" s="129"/>
      <c r="T16" s="129"/>
      <c r="U16" s="129"/>
      <c r="V16" s="129"/>
      <c r="W16" s="129"/>
      <c r="Z16" s="130" t="s">
        <v>341</v>
      </c>
    </row>
    <row r="17" spans="2:26" ht="15" customHeight="1">
      <c r="B17" s="129"/>
      <c r="C17" s="129"/>
      <c r="D17" s="129"/>
      <c r="E17" s="129"/>
      <c r="F17" s="129"/>
      <c r="G17" s="335" t="s">
        <v>28</v>
      </c>
      <c r="H17" s="335"/>
      <c r="I17" s="335"/>
      <c r="J17" s="335"/>
      <c r="K17" s="335" t="s">
        <v>335</v>
      </c>
      <c r="L17" s="335"/>
      <c r="M17" s="335"/>
      <c r="N17" s="335"/>
      <c r="O17" s="335"/>
      <c r="P17" s="335"/>
      <c r="Q17" s="335"/>
      <c r="R17" s="335"/>
      <c r="S17" s="129"/>
      <c r="T17" s="129"/>
      <c r="U17" s="129"/>
      <c r="V17" s="129"/>
      <c r="W17" s="129"/>
      <c r="Z17" s="130" t="s">
        <v>342</v>
      </c>
    </row>
    <row r="18" spans="2:26" ht="15" customHeight="1">
      <c r="B18" s="129"/>
      <c r="C18" s="129"/>
      <c r="D18" s="129"/>
      <c r="E18" s="129"/>
      <c r="F18" s="129"/>
      <c r="G18" s="335"/>
      <c r="H18" s="335"/>
      <c r="I18" s="335"/>
      <c r="J18" s="335"/>
      <c r="K18" s="335"/>
      <c r="L18" s="335"/>
      <c r="M18" s="335"/>
      <c r="N18" s="335"/>
      <c r="O18" s="335"/>
      <c r="P18" s="335"/>
      <c r="Q18" s="335"/>
      <c r="R18" s="335"/>
      <c r="S18" s="129"/>
      <c r="T18" s="129"/>
      <c r="U18" s="129"/>
      <c r="V18" s="129"/>
      <c r="W18" s="129"/>
      <c r="Z18" s="130" t="s">
        <v>343</v>
      </c>
    </row>
    <row r="19" spans="2:26" ht="15" customHeight="1">
      <c r="B19" s="129"/>
      <c r="C19" s="129"/>
      <c r="D19" s="129"/>
      <c r="E19" s="129"/>
      <c r="F19" s="129"/>
      <c r="G19" s="335"/>
      <c r="H19" s="335"/>
      <c r="I19" s="335"/>
      <c r="J19" s="335"/>
      <c r="K19" s="337"/>
      <c r="L19" s="337"/>
      <c r="M19" s="337"/>
      <c r="N19" s="337"/>
      <c r="O19" s="337"/>
      <c r="P19" s="337"/>
      <c r="Q19" s="337"/>
      <c r="R19" s="337"/>
      <c r="S19" s="129"/>
      <c r="T19" s="129"/>
      <c r="U19" s="129"/>
      <c r="V19" s="129"/>
      <c r="W19" s="129"/>
      <c r="Z19" s="130" t="s">
        <v>349</v>
      </c>
    </row>
    <row r="20" spans="2:26" ht="15" customHeight="1">
      <c r="B20" s="129"/>
      <c r="C20" s="129"/>
      <c r="D20" s="129"/>
      <c r="E20" s="129"/>
      <c r="F20" s="129"/>
      <c r="G20" s="129"/>
      <c r="H20" s="129"/>
      <c r="I20" s="129"/>
      <c r="J20" s="129"/>
      <c r="K20" s="129"/>
      <c r="L20" s="129"/>
      <c r="M20" s="129"/>
      <c r="N20" s="129"/>
      <c r="O20" s="129"/>
      <c r="P20" s="129"/>
      <c r="Q20" s="129"/>
      <c r="R20" s="129"/>
      <c r="S20" s="129"/>
      <c r="T20" s="129"/>
      <c r="U20" s="129"/>
      <c r="V20" s="129"/>
      <c r="W20" s="129"/>
      <c r="Z20" s="130" t="s">
        <v>344</v>
      </c>
    </row>
    <row r="21" spans="2:26" ht="15" customHeight="1">
      <c r="B21" s="22"/>
      <c r="C21" s="22"/>
      <c r="D21" s="22"/>
      <c r="E21" s="22"/>
      <c r="F21" s="22"/>
      <c r="G21" s="22"/>
      <c r="H21" s="22"/>
      <c r="I21" s="22"/>
      <c r="J21" s="22"/>
      <c r="K21" s="22"/>
      <c r="L21" s="22"/>
      <c r="M21" s="22"/>
      <c r="N21" s="22"/>
      <c r="O21" s="22"/>
      <c r="P21" s="22"/>
      <c r="Q21" s="22"/>
      <c r="R21" s="22"/>
      <c r="S21" s="22"/>
      <c r="T21" s="22"/>
      <c r="U21" s="22"/>
      <c r="V21" s="22"/>
      <c r="W21" s="22"/>
      <c r="Z21" s="130" t="s">
        <v>345</v>
      </c>
    </row>
    <row r="22" spans="2:23" ht="15" customHeight="1">
      <c r="B22" s="22"/>
      <c r="C22" s="22"/>
      <c r="D22" s="22"/>
      <c r="E22" s="22"/>
      <c r="F22" s="22"/>
      <c r="G22" s="22"/>
      <c r="H22" s="22"/>
      <c r="I22" s="22"/>
      <c r="J22" s="22"/>
      <c r="K22" s="22"/>
      <c r="L22" s="22"/>
      <c r="M22" s="22"/>
      <c r="N22" s="22"/>
      <c r="O22" s="22"/>
      <c r="P22" s="22"/>
      <c r="Q22" s="22"/>
      <c r="R22" s="22"/>
      <c r="S22" s="22"/>
      <c r="T22" s="22"/>
      <c r="U22" s="22"/>
      <c r="V22" s="22"/>
      <c r="W22" s="22"/>
    </row>
    <row r="24" ht="17.25" customHeight="1"/>
    <row r="25" ht="16.5" customHeight="1"/>
    <row r="32" spans="1:12" ht="15">
      <c r="A32" s="336" t="s">
        <v>474</v>
      </c>
      <c r="B32" s="336"/>
      <c r="C32" s="336"/>
      <c r="D32" s="336"/>
      <c r="E32" s="336"/>
      <c r="F32" s="336"/>
      <c r="G32" s="336"/>
      <c r="H32" s="336"/>
      <c r="I32" s="336"/>
      <c r="J32" s="336"/>
      <c r="K32" s="336"/>
      <c r="L32" s="336"/>
    </row>
    <row r="33" spans="1:12" ht="15">
      <c r="A33" s="336"/>
      <c r="B33" s="336"/>
      <c r="C33" s="336"/>
      <c r="D33" s="336"/>
      <c r="E33" s="336"/>
      <c r="F33" s="336"/>
      <c r="G33" s="336"/>
      <c r="H33" s="336"/>
      <c r="I33" s="336"/>
      <c r="J33" s="336"/>
      <c r="K33" s="336"/>
      <c r="L33" s="336"/>
    </row>
  </sheetData>
  <sheetProtection formatCells="0" formatColumns="0" formatRows="0" insertColumns="0" insertRows="0" insertHyperlinks="0" deleteColumns="0" deleteRows="0" sort="0" autoFilter="0" pivotTables="0"/>
  <mergeCells count="6">
    <mergeCell ref="A1:M1"/>
    <mergeCell ref="A3:A4"/>
    <mergeCell ref="B5:W13"/>
    <mergeCell ref="G17:J19"/>
    <mergeCell ref="A32:L33"/>
    <mergeCell ref="K17:R19"/>
  </mergeCells>
  <dataValidations count="2">
    <dataValidation allowBlank="1" showInputMessage="1" showErrorMessage="1" errorTitle="Zła wartość" error="Komórka przyjmuje tylko wartości liczbowe całkowite" sqref="B34:D65536 B14:B31 A34:A65536 A1:A32 C14:D31 C1:D4 X1:IV1048576 E1:W4 B1:B5 E34:F65536 L34:L65536 H14:J16 K34:K65536 G14:G17 H34:J65536 G34:G65536 L14:P16 K14:K16 K20:K31 M20:P65536 L20:L31 E14:F31 G20:G31 H20:J31 Q20:Q65536 Q14:Q16 S14:W65536 R14:R16 R20:R65536"/>
    <dataValidation type="list" allowBlank="1" showInputMessage="1" showErrorMessage="1" errorTitle="Zła wartość" error="Komórka przyjmuje tylko wartości liczbowe całkowite" sqref="K17">
      <formula1>$Z$6:$Z$21</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0">
    <tabColor theme="6" tint="0.5999900102615356"/>
  </sheetPr>
  <dimension ref="A1:T16"/>
  <sheetViews>
    <sheetView showGridLines="0" workbookViewId="0" topLeftCell="A1">
      <selection activeCell="F16" sqref="A16:F16"/>
    </sheetView>
  </sheetViews>
  <sheetFormatPr defaultColWidth="9.140625" defaultRowHeight="15"/>
  <cols>
    <col min="1" max="1" width="20.57421875" style="211" customWidth="1"/>
    <col min="2" max="2" width="19.7109375" style="211" customWidth="1"/>
    <col min="3" max="3" width="22.421875" style="211" customWidth="1"/>
    <col min="4" max="4" width="9.140625" style="211" customWidth="1"/>
    <col min="5" max="5" width="15.7109375" style="211" customWidth="1"/>
    <col min="6" max="11" width="9.140625" style="211" customWidth="1"/>
    <col min="12" max="12" width="15.00390625" style="211" customWidth="1"/>
    <col min="13" max="13" width="9.140625" style="211" customWidth="1"/>
    <col min="14" max="14" width="8.140625" style="211" customWidth="1"/>
    <col min="15" max="20" width="9.140625" style="211" customWidth="1"/>
    <col min="21" max="16384" width="9.140625" style="211" customWidth="1"/>
  </cols>
  <sheetData>
    <row r="1" spans="1:20" ht="18.75" customHeight="1">
      <c r="A1" s="475" t="s">
        <v>301</v>
      </c>
      <c r="B1" s="475"/>
      <c r="C1" s="475"/>
      <c r="D1" s="475"/>
      <c r="E1" s="475"/>
      <c r="F1" s="475"/>
      <c r="G1" s="475"/>
      <c r="H1" s="475"/>
      <c r="I1" s="475"/>
      <c r="J1" s="475"/>
      <c r="K1" s="475"/>
      <c r="L1" s="475"/>
      <c r="M1" s="475"/>
      <c r="N1" s="475"/>
      <c r="O1" s="475"/>
      <c r="P1" s="475"/>
      <c r="Q1" s="475"/>
      <c r="R1" s="475"/>
      <c r="S1" s="475"/>
      <c r="T1" s="475"/>
    </row>
    <row r="2" spans="1:20" ht="15">
      <c r="A2" s="475"/>
      <c r="B2" s="475"/>
      <c r="C2" s="475"/>
      <c r="D2" s="475"/>
      <c r="E2" s="475"/>
      <c r="F2" s="475"/>
      <c r="G2" s="475"/>
      <c r="H2" s="475"/>
      <c r="I2" s="475"/>
      <c r="J2" s="475"/>
      <c r="K2" s="475"/>
      <c r="L2" s="475"/>
      <c r="M2" s="475"/>
      <c r="N2" s="475"/>
      <c r="O2" s="475"/>
      <c r="P2" s="475"/>
      <c r="Q2" s="475"/>
      <c r="R2" s="475"/>
      <c r="S2" s="475"/>
      <c r="T2" s="475"/>
    </row>
    <row r="3" spans="1:20" ht="18.75">
      <c r="A3" s="239"/>
      <c r="B3" s="239"/>
      <c r="C3" s="239"/>
      <c r="D3" s="239"/>
      <c r="E3" s="239"/>
      <c r="F3" s="239"/>
      <c r="G3" s="239"/>
      <c r="H3" s="239"/>
      <c r="I3" s="239"/>
      <c r="J3" s="239"/>
      <c r="K3" s="239"/>
      <c r="L3" s="239"/>
      <c r="M3" s="239"/>
      <c r="N3" s="239"/>
      <c r="O3" s="239"/>
      <c r="P3" s="239"/>
      <c r="Q3" s="239"/>
      <c r="R3" s="239"/>
      <c r="S3" s="239"/>
      <c r="T3" s="239"/>
    </row>
    <row r="4" spans="1:20" ht="15">
      <c r="A4" s="444" t="s">
        <v>302</v>
      </c>
      <c r="B4" s="444"/>
      <c r="C4" s="444"/>
      <c r="D4" s="444"/>
      <c r="E4" s="444"/>
      <c r="F4" s="444"/>
      <c r="G4" s="444"/>
      <c r="H4" s="444"/>
      <c r="I4" s="444"/>
      <c r="J4" s="444"/>
      <c r="K4" s="444"/>
      <c r="L4" s="444"/>
      <c r="M4" s="444"/>
      <c r="N4" s="444"/>
      <c r="O4" s="444"/>
      <c r="P4" s="444"/>
      <c r="Q4" s="444"/>
      <c r="R4" s="444"/>
      <c r="S4" s="444"/>
      <c r="T4" s="444"/>
    </row>
    <row r="5" spans="1:20" ht="15.75" thickBot="1">
      <c r="A5" s="444"/>
      <c r="B5" s="444"/>
      <c r="C5" s="444"/>
      <c r="D5" s="444"/>
      <c r="E5" s="444"/>
      <c r="F5" s="444"/>
      <c r="G5" s="444"/>
      <c r="H5" s="444"/>
      <c r="I5" s="444"/>
      <c r="J5" s="444"/>
      <c r="K5" s="444"/>
      <c r="L5" s="444"/>
      <c r="M5" s="444"/>
      <c r="N5" s="444"/>
      <c r="O5" s="444"/>
      <c r="P5" s="444"/>
      <c r="Q5" s="444"/>
      <c r="R5" s="444"/>
      <c r="S5" s="444"/>
      <c r="T5" s="444"/>
    </row>
    <row r="6" spans="1:17" ht="64.5" customHeight="1" thickTop="1">
      <c r="A6" s="433" t="s">
        <v>307</v>
      </c>
      <c r="B6" s="435" t="s">
        <v>48</v>
      </c>
      <c r="C6" s="435" t="s">
        <v>49</v>
      </c>
      <c r="D6" s="435" t="s">
        <v>50</v>
      </c>
      <c r="E6" s="435"/>
      <c r="F6" s="435" t="s">
        <v>51</v>
      </c>
      <c r="G6" s="435"/>
      <c r="H6" s="435"/>
      <c r="I6" s="435" t="s">
        <v>3</v>
      </c>
      <c r="J6" s="435"/>
      <c r="K6" s="435" t="s">
        <v>52</v>
      </c>
      <c r="L6" s="435" t="s">
        <v>53</v>
      </c>
      <c r="M6" s="456" t="s">
        <v>12</v>
      </c>
      <c r="N6" s="465"/>
      <c r="O6" s="465"/>
      <c r="P6" s="465"/>
      <c r="Q6" s="457"/>
    </row>
    <row r="7" spans="1:17" ht="126" customHeight="1" thickBot="1">
      <c r="A7" s="434"/>
      <c r="B7" s="436"/>
      <c r="C7" s="436"/>
      <c r="D7" s="32" t="s">
        <v>54</v>
      </c>
      <c r="E7" s="32" t="s">
        <v>39</v>
      </c>
      <c r="F7" s="32" t="s">
        <v>55</v>
      </c>
      <c r="G7" s="32" t="s">
        <v>56</v>
      </c>
      <c r="H7" s="32" t="s">
        <v>57</v>
      </c>
      <c r="I7" s="181" t="s">
        <v>362</v>
      </c>
      <c r="J7" s="181" t="s">
        <v>363</v>
      </c>
      <c r="K7" s="436"/>
      <c r="L7" s="436"/>
      <c r="M7" s="32" t="s">
        <v>13</v>
      </c>
      <c r="N7" s="32" t="s">
        <v>14</v>
      </c>
      <c r="O7" s="32" t="s">
        <v>58</v>
      </c>
      <c r="P7" s="32" t="s">
        <v>59</v>
      </c>
      <c r="Q7" s="183" t="s">
        <v>300</v>
      </c>
    </row>
    <row r="8" spans="1:17" ht="18" customHeight="1" thickBot="1" thickTop="1">
      <c r="A8" s="291">
        <v>28</v>
      </c>
      <c r="B8" s="292">
        <v>16</v>
      </c>
      <c r="C8" s="292">
        <v>0</v>
      </c>
      <c r="D8" s="292">
        <v>16</v>
      </c>
      <c r="E8" s="292">
        <v>0</v>
      </c>
      <c r="F8" s="292">
        <v>16</v>
      </c>
      <c r="G8" s="292">
        <v>0</v>
      </c>
      <c r="H8" s="292">
        <v>0</v>
      </c>
      <c r="I8" s="292">
        <v>0</v>
      </c>
      <c r="J8" s="292">
        <v>0</v>
      </c>
      <c r="K8" s="292">
        <v>16</v>
      </c>
      <c r="L8" s="292">
        <v>0</v>
      </c>
      <c r="M8" s="292">
        <v>0</v>
      </c>
      <c r="N8" s="292">
        <v>0</v>
      </c>
      <c r="O8" s="292">
        <v>0</v>
      </c>
      <c r="P8" s="292">
        <v>0</v>
      </c>
      <c r="Q8" s="134">
        <v>0</v>
      </c>
    </row>
    <row r="9" spans="1:7" ht="15.75" thickTop="1">
      <c r="A9" s="474"/>
      <c r="B9" s="474"/>
      <c r="C9" s="474"/>
      <c r="D9" s="474"/>
      <c r="E9" s="474"/>
      <c r="F9" s="474"/>
      <c r="G9" s="474"/>
    </row>
    <row r="10" spans="1:7" ht="15">
      <c r="A10" s="184"/>
      <c r="B10" s="184"/>
      <c r="C10" s="184"/>
      <c r="D10" s="184"/>
      <c r="E10" s="184"/>
      <c r="F10" s="184"/>
      <c r="G10" s="184"/>
    </row>
    <row r="11" spans="1:7" ht="15">
      <c r="A11" s="184"/>
      <c r="B11" s="184"/>
      <c r="C11" s="184"/>
      <c r="D11" s="184"/>
      <c r="E11" s="184"/>
      <c r="F11" s="184"/>
      <c r="G11" s="184"/>
    </row>
    <row r="12" spans="1:7" ht="15.75" thickBot="1">
      <c r="A12" s="184"/>
      <c r="B12" s="184"/>
      <c r="C12" s="184"/>
      <c r="D12" s="184"/>
      <c r="E12" s="184"/>
      <c r="F12" s="184"/>
      <c r="G12" s="184"/>
    </row>
    <row r="13" spans="1:17" ht="16.5" thickBot="1" thickTop="1">
      <c r="A13" s="398" t="s">
        <v>359</v>
      </c>
      <c r="B13" s="399"/>
      <c r="C13" s="399"/>
      <c r="D13" s="399"/>
      <c r="E13" s="399"/>
      <c r="F13" s="399"/>
      <c r="G13" s="399"/>
      <c r="H13" s="399"/>
      <c r="I13" s="399"/>
      <c r="J13" s="399"/>
      <c r="K13" s="399"/>
      <c r="L13" s="399"/>
      <c r="M13" s="399"/>
      <c r="N13" s="399"/>
      <c r="O13" s="399"/>
      <c r="P13" s="399"/>
      <c r="Q13" s="400"/>
    </row>
    <row r="14" spans="1:17" ht="15.75" thickTop="1">
      <c r="A14" s="141" t="s">
        <v>447</v>
      </c>
      <c r="B14" s="468"/>
      <c r="C14" s="469"/>
      <c r="D14" s="469"/>
      <c r="E14" s="469"/>
      <c r="F14" s="469"/>
      <c r="G14" s="469"/>
      <c r="H14" s="469"/>
      <c r="I14" s="469"/>
      <c r="J14" s="469"/>
      <c r="K14" s="469"/>
      <c r="L14" s="469"/>
      <c r="M14" s="469"/>
      <c r="N14" s="469"/>
      <c r="O14" s="469"/>
      <c r="P14" s="469"/>
      <c r="Q14" s="470"/>
    </row>
    <row r="15" spans="1:17" ht="15.75" thickBot="1">
      <c r="A15" s="135" t="s">
        <v>448</v>
      </c>
      <c r="B15" s="471"/>
      <c r="C15" s="472"/>
      <c r="D15" s="472"/>
      <c r="E15" s="472"/>
      <c r="F15" s="472"/>
      <c r="G15" s="472"/>
      <c r="H15" s="472"/>
      <c r="I15" s="472"/>
      <c r="J15" s="472"/>
      <c r="K15" s="472"/>
      <c r="L15" s="472"/>
      <c r="M15" s="472"/>
      <c r="N15" s="472"/>
      <c r="O15" s="472"/>
      <c r="P15" s="472"/>
      <c r="Q15" s="473"/>
    </row>
    <row r="16" spans="1:4" ht="15.75" thickTop="1">
      <c r="A16" s="321"/>
      <c r="D16" s="321"/>
    </row>
  </sheetData>
  <sheetProtection formatCells="0" formatColumns="0" formatRows="0" insertColumns="0" insertRows="0" insertHyperlinks="0" deleteColumns="0" deleteRows="0" sort="0" autoFilter="0" pivotTables="0"/>
  <mergeCells count="15">
    <mergeCell ref="B14:Q14"/>
    <mergeCell ref="B15:Q15"/>
    <mergeCell ref="A9:G9"/>
    <mergeCell ref="A1:T2"/>
    <mergeCell ref="A6:A7"/>
    <mergeCell ref="B6:B7"/>
    <mergeCell ref="C6:C7"/>
    <mergeCell ref="K6:K7"/>
    <mergeCell ref="L6:L7"/>
    <mergeCell ref="A13:Q13"/>
    <mergeCell ref="A4:T5"/>
    <mergeCell ref="D6:E6"/>
    <mergeCell ref="F6:H6"/>
    <mergeCell ref="I6:J6"/>
    <mergeCell ref="M6:Q6"/>
  </mergeCells>
  <dataValidations count="2">
    <dataValidation type="whole" allowBlank="1" showInputMessage="1" showErrorMessage="1" errorTitle="Zła wartość" error="Komórka przyjmuje tylko wartości liczbowe całkowite" sqref="A8:P8">
      <formula1>0</formula1>
      <formula2>1E+22</formula2>
    </dataValidation>
    <dataValidation errorStyle="warning" type="whole" operator="equal" allowBlank="1" showInputMessage="1" showErrorMessage="1" errorTitle="UWAGA" error="Proszę uzupełnić tabele INNE. (tabela pojawi sie po nacisnięciu przycisku inne-należy podać jakie)" sqref="Q8">
      <formula1>0</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47105" r:id="rId4" name="Button 1">
              <controlPr defaultSize="0" print="0" autoFill="0" autoPict="0" macro="[0]!tab9a">
                <anchor moveWithCells="1" sizeWithCells="1">
                  <from>
                    <xdr:col>1</xdr:col>
                    <xdr:colOff>962025</xdr:colOff>
                    <xdr:row>8</xdr:row>
                    <xdr:rowOff>66675</xdr:rowOff>
                  </from>
                  <to>
                    <xdr:col>6</xdr:col>
                    <xdr:colOff>114300</xdr:colOff>
                    <xdr:row>9</xdr:row>
                    <xdr:rowOff>161925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6" tint="0.5999900102615356"/>
  </sheetPr>
  <dimension ref="A1:N16"/>
  <sheetViews>
    <sheetView showGridLines="0" zoomScale="70" zoomScaleNormal="70" workbookViewId="0" topLeftCell="A1">
      <selection activeCell="G16" sqref="A16:G16"/>
    </sheetView>
  </sheetViews>
  <sheetFormatPr defaultColWidth="9.140625" defaultRowHeight="15"/>
  <cols>
    <col min="1" max="1" width="20.00390625" style="211" customWidth="1"/>
    <col min="2" max="2" width="25.7109375" style="211" customWidth="1"/>
    <col min="3" max="3" width="11.57421875" style="211" customWidth="1"/>
    <col min="4" max="4" width="12.57421875" style="211" customWidth="1"/>
    <col min="5" max="16384" width="9.140625" style="211" customWidth="1"/>
  </cols>
  <sheetData>
    <row r="1" spans="1:10" ht="18.75">
      <c r="A1" s="443" t="s">
        <v>303</v>
      </c>
      <c r="B1" s="443"/>
      <c r="C1" s="443"/>
      <c r="D1" s="443"/>
      <c r="E1" s="443"/>
      <c r="F1" s="443"/>
      <c r="G1" s="443"/>
      <c r="H1" s="443"/>
      <c r="I1" s="443"/>
      <c r="J1" s="443"/>
    </row>
    <row r="3" spans="2:10" ht="15">
      <c r="B3" s="216"/>
      <c r="C3" s="216"/>
      <c r="D3" s="216"/>
      <c r="E3" s="216"/>
      <c r="F3" s="216"/>
      <c r="G3" s="216"/>
      <c r="H3" s="216"/>
      <c r="I3" s="216"/>
      <c r="J3" s="216"/>
    </row>
    <row r="4" spans="1:12" ht="16.5" thickBot="1">
      <c r="A4" s="477" t="s">
        <v>305</v>
      </c>
      <c r="B4" s="477"/>
      <c r="C4" s="477"/>
      <c r="D4" s="477"/>
      <c r="E4" s="477"/>
      <c r="F4" s="477"/>
      <c r="G4" s="477"/>
      <c r="H4" s="477"/>
      <c r="I4" s="477"/>
      <c r="J4" s="477"/>
      <c r="K4" s="477"/>
      <c r="L4" s="477"/>
    </row>
    <row r="5" spans="1:14" ht="84.75" customHeight="1" thickTop="1">
      <c r="A5" s="433" t="s">
        <v>348</v>
      </c>
      <c r="B5" s="435" t="s">
        <v>60</v>
      </c>
      <c r="C5" s="435" t="s">
        <v>306</v>
      </c>
      <c r="D5" s="435"/>
      <c r="E5" s="435" t="s">
        <v>3</v>
      </c>
      <c r="F5" s="435"/>
      <c r="G5" s="424" t="s">
        <v>285</v>
      </c>
      <c r="H5" s="456" t="s">
        <v>12</v>
      </c>
      <c r="I5" s="465"/>
      <c r="J5" s="465"/>
      <c r="K5" s="465"/>
      <c r="L5" s="465"/>
      <c r="M5" s="465"/>
      <c r="N5" s="457"/>
    </row>
    <row r="6" spans="1:14" ht="97.5" customHeight="1" thickBot="1">
      <c r="A6" s="434"/>
      <c r="B6" s="436"/>
      <c r="C6" s="180" t="s">
        <v>61</v>
      </c>
      <c r="D6" s="180" t="s">
        <v>62</v>
      </c>
      <c r="E6" s="180" t="s">
        <v>362</v>
      </c>
      <c r="F6" s="180" t="s">
        <v>363</v>
      </c>
      <c r="G6" s="452"/>
      <c r="H6" s="32" t="s">
        <v>13</v>
      </c>
      <c r="I6" s="32" t="s">
        <v>14</v>
      </c>
      <c r="J6" s="32" t="s">
        <v>15</v>
      </c>
      <c r="K6" s="32" t="s">
        <v>16</v>
      </c>
      <c r="L6" s="32" t="s">
        <v>17</v>
      </c>
      <c r="M6" s="32" t="s">
        <v>18</v>
      </c>
      <c r="N6" s="183" t="s">
        <v>210</v>
      </c>
    </row>
    <row r="7" spans="1:14" ht="16.5" thickBot="1" thickTop="1">
      <c r="A7" s="131">
        <v>0</v>
      </c>
      <c r="B7" s="132">
        <v>0</v>
      </c>
      <c r="C7" s="132">
        <v>0</v>
      </c>
      <c r="D7" s="132">
        <v>0</v>
      </c>
      <c r="E7" s="132">
        <v>0</v>
      </c>
      <c r="F7" s="132">
        <v>0</v>
      </c>
      <c r="G7" s="41">
        <f>SUM(E7:F7)</f>
        <v>0</v>
      </c>
      <c r="H7" s="132">
        <v>0</v>
      </c>
      <c r="I7" s="132">
        <v>0</v>
      </c>
      <c r="J7" s="132">
        <v>0</v>
      </c>
      <c r="K7" s="132">
        <v>0</v>
      </c>
      <c r="L7" s="132">
        <v>0</v>
      </c>
      <c r="M7" s="132">
        <v>0</v>
      </c>
      <c r="N7" s="133">
        <v>0</v>
      </c>
    </row>
    <row r="8" spans="1:10" ht="16.5" thickBot="1" thickTop="1">
      <c r="A8" s="476"/>
      <c r="B8" s="476"/>
      <c r="C8" s="476"/>
      <c r="D8" s="476"/>
      <c r="E8" s="476"/>
      <c r="F8" s="476"/>
      <c r="G8" s="476"/>
      <c r="H8" s="476"/>
      <c r="I8" s="476"/>
      <c r="J8" s="476"/>
    </row>
    <row r="9" spans="1:14" ht="16.5" thickBot="1" thickTop="1">
      <c r="A9" s="398" t="s">
        <v>359</v>
      </c>
      <c r="B9" s="399"/>
      <c r="C9" s="399"/>
      <c r="D9" s="399"/>
      <c r="E9" s="399"/>
      <c r="F9" s="399"/>
      <c r="G9" s="399"/>
      <c r="H9" s="399"/>
      <c r="I9" s="399"/>
      <c r="J9" s="399"/>
      <c r="K9" s="399"/>
      <c r="L9" s="399"/>
      <c r="M9" s="399"/>
      <c r="N9" s="400"/>
    </row>
    <row r="10" spans="1:14" ht="15.75" thickTop="1">
      <c r="A10" s="141" t="s">
        <v>447</v>
      </c>
      <c r="B10" s="468"/>
      <c r="C10" s="469"/>
      <c r="D10" s="469"/>
      <c r="E10" s="469"/>
      <c r="F10" s="469"/>
      <c r="G10" s="469"/>
      <c r="H10" s="469"/>
      <c r="I10" s="469"/>
      <c r="J10" s="469"/>
      <c r="K10" s="469"/>
      <c r="L10" s="469"/>
      <c r="M10" s="469"/>
      <c r="N10" s="470"/>
    </row>
    <row r="11" spans="1:14" ht="15.75" thickBot="1">
      <c r="A11" s="135" t="s">
        <v>448</v>
      </c>
      <c r="B11" s="471"/>
      <c r="C11" s="472"/>
      <c r="D11" s="472"/>
      <c r="E11" s="472"/>
      <c r="F11" s="472"/>
      <c r="G11" s="472"/>
      <c r="H11" s="472"/>
      <c r="I11" s="472"/>
      <c r="J11" s="472"/>
      <c r="K11" s="472"/>
      <c r="L11" s="472"/>
      <c r="M11" s="472"/>
      <c r="N11" s="473"/>
    </row>
    <row r="12" ht="15.75" thickTop="1"/>
    <row r="16" spans="1:4" ht="15">
      <c r="A16" s="321"/>
      <c r="D16" s="321"/>
    </row>
  </sheetData>
  <sheetProtection formatCells="0" formatColumns="0" formatRows="0" insertColumns="0" insertRows="0" insertHyperlinks="0" deleteColumns="0" deleteRows="0" sort="0" autoFilter="0" pivotTables="0"/>
  <mergeCells count="12">
    <mergeCell ref="B10:N10"/>
    <mergeCell ref="B11:N11"/>
    <mergeCell ref="A8:J8"/>
    <mergeCell ref="A9:N9"/>
    <mergeCell ref="A1:J1"/>
    <mergeCell ref="A4:L4"/>
    <mergeCell ref="A5:A6"/>
    <mergeCell ref="B5:B6"/>
    <mergeCell ref="C5:D5"/>
    <mergeCell ref="G5:G6"/>
    <mergeCell ref="E5:F5"/>
    <mergeCell ref="H5:N5"/>
  </mergeCells>
  <dataValidations count="1">
    <dataValidation type="whole" allowBlank="1" showInputMessage="1" showErrorMessage="1" errorTitle="Zła wartość" error="Komórka przyjmuje tylko wartości liczbowe całkowite" sqref="A7:F7 H7:N7">
      <formula1>0</formula1>
      <formula2>100000000000000000000</formula2>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2">
    <tabColor theme="6" tint="0.5999900102615356"/>
  </sheetPr>
  <dimension ref="A1:V46"/>
  <sheetViews>
    <sheetView showGridLines="0" tabSelected="1" zoomScale="85" zoomScaleNormal="85" workbookViewId="0" topLeftCell="A1">
      <selection activeCell="A27" sqref="A27:B27"/>
    </sheetView>
  </sheetViews>
  <sheetFormatPr defaultColWidth="9.140625" defaultRowHeight="15"/>
  <cols>
    <col min="1" max="1" width="16.8515625" style="211" customWidth="1"/>
    <col min="2" max="2" width="33.28125" style="211" customWidth="1"/>
    <col min="3" max="3" width="18.28125" style="211" customWidth="1"/>
    <col min="4" max="4" width="18.140625" style="211" customWidth="1"/>
    <col min="5" max="5" width="34.421875" style="211" customWidth="1"/>
    <col min="6" max="6" width="17.8515625" style="211" customWidth="1"/>
    <col min="7" max="7" width="17.00390625" style="211" customWidth="1"/>
    <col min="8" max="8" width="16.8515625" style="211" customWidth="1"/>
    <col min="9" max="9" width="17.28125" style="211" customWidth="1"/>
    <col min="10" max="10" width="20.57421875" style="211" customWidth="1"/>
    <col min="11" max="11" width="21.140625" style="211" customWidth="1"/>
    <col min="12" max="21" width="9.140625" style="211" customWidth="1"/>
    <col min="22" max="22" width="3.421875" style="211" customWidth="1"/>
    <col min="23" max="16384" width="9.140625" style="211" customWidth="1"/>
  </cols>
  <sheetData>
    <row r="1" spans="1:10" ht="18.75">
      <c r="A1" s="443" t="s">
        <v>461</v>
      </c>
      <c r="B1" s="443"/>
      <c r="C1" s="443"/>
      <c r="D1" s="443"/>
      <c r="E1" s="443"/>
      <c r="F1" s="443"/>
      <c r="G1" s="443"/>
      <c r="H1" s="443"/>
      <c r="I1" s="443"/>
      <c r="J1" s="443"/>
    </row>
    <row r="4" spans="1:10" ht="16.5" thickBot="1">
      <c r="A4" s="485" t="s">
        <v>304</v>
      </c>
      <c r="B4" s="485"/>
      <c r="C4" s="485"/>
      <c r="D4" s="485"/>
      <c r="E4" s="485"/>
      <c r="F4" s="485"/>
      <c r="G4" s="485"/>
      <c r="H4" s="485"/>
      <c r="I4" s="485"/>
      <c r="J4" s="485"/>
    </row>
    <row r="5" spans="1:9" ht="63" customHeight="1" thickTop="1">
      <c r="A5" s="492" t="s">
        <v>63</v>
      </c>
      <c r="B5" s="493"/>
      <c r="C5" s="493" t="s">
        <v>64</v>
      </c>
      <c r="D5" s="493" t="s">
        <v>12</v>
      </c>
      <c r="E5" s="493"/>
      <c r="F5" s="493"/>
      <c r="G5" s="493"/>
      <c r="H5" s="493"/>
      <c r="I5" s="496" t="s">
        <v>65</v>
      </c>
    </row>
    <row r="6" spans="1:9" ht="23.25" customHeight="1">
      <c r="A6" s="499" t="s">
        <v>66</v>
      </c>
      <c r="B6" s="494"/>
      <c r="C6" s="494"/>
      <c r="D6" s="494" t="s">
        <v>67</v>
      </c>
      <c r="E6" s="494"/>
      <c r="F6" s="494"/>
      <c r="G6" s="494"/>
      <c r="H6" s="494" t="s">
        <v>214</v>
      </c>
      <c r="I6" s="497"/>
    </row>
    <row r="7" spans="1:9" ht="30.75" thickBot="1">
      <c r="A7" s="81" t="s">
        <v>68</v>
      </c>
      <c r="B7" s="187" t="s">
        <v>69</v>
      </c>
      <c r="C7" s="495"/>
      <c r="D7" s="187" t="s">
        <v>70</v>
      </c>
      <c r="E7" s="187" t="s">
        <v>71</v>
      </c>
      <c r="F7" s="187" t="s">
        <v>72</v>
      </c>
      <c r="G7" s="187" t="s">
        <v>73</v>
      </c>
      <c r="H7" s="495"/>
      <c r="I7" s="498"/>
    </row>
    <row r="8" spans="1:9" ht="16.5" thickBot="1" thickTop="1">
      <c r="A8" s="45">
        <v>60</v>
      </c>
      <c r="B8" s="46">
        <v>41</v>
      </c>
      <c r="C8" s="46">
        <v>3</v>
      </c>
      <c r="D8" s="46">
        <v>1</v>
      </c>
      <c r="E8" s="46">
        <v>0</v>
      </c>
      <c r="F8" s="46">
        <v>4</v>
      </c>
      <c r="G8" s="46">
        <v>5</v>
      </c>
      <c r="H8" s="46">
        <v>0</v>
      </c>
      <c r="I8" s="69">
        <v>39</v>
      </c>
    </row>
    <row r="9" spans="1:11" ht="33.75" customHeight="1" thickTop="1">
      <c r="A9" s="481" t="s">
        <v>74</v>
      </c>
      <c r="B9" s="481"/>
      <c r="C9" s="481"/>
      <c r="D9" s="481"/>
      <c r="E9" s="481"/>
      <c r="F9" s="481"/>
      <c r="G9" s="481"/>
      <c r="H9" s="481"/>
      <c r="I9" s="481"/>
      <c r="J9" s="278"/>
      <c r="K9" s="278"/>
    </row>
    <row r="10" ht="15"/>
    <row r="11" s="215" customFormat="1" ht="15">
      <c r="D11" s="211"/>
    </row>
    <row r="12" s="215" customFormat="1" ht="15">
      <c r="D12" s="211"/>
    </row>
    <row r="13" s="215" customFormat="1" ht="15">
      <c r="D13" s="211"/>
    </row>
    <row r="14" s="215" customFormat="1" ht="15">
      <c r="D14" s="211"/>
    </row>
    <row r="15" spans="1:5" s="215" customFormat="1" ht="33" customHeight="1">
      <c r="A15" s="501" t="s">
        <v>609</v>
      </c>
      <c r="B15" s="502"/>
      <c r="D15" s="501" t="s">
        <v>611</v>
      </c>
      <c r="E15" s="502"/>
    </row>
    <row r="16" spans="1:5" s="215" customFormat="1" ht="15">
      <c r="A16" s="503" t="s">
        <v>618</v>
      </c>
      <c r="B16" s="504"/>
      <c r="D16" s="503" t="s">
        <v>612</v>
      </c>
      <c r="E16" s="504"/>
    </row>
    <row r="17" spans="1:5" s="215" customFormat="1" ht="15">
      <c r="A17" s="505"/>
      <c r="B17" s="506"/>
      <c r="D17" s="505"/>
      <c r="E17" s="506"/>
    </row>
    <row r="18" spans="1:5" s="215" customFormat="1" ht="15">
      <c r="A18" s="505"/>
      <c r="B18" s="506"/>
      <c r="D18" s="505"/>
      <c r="E18" s="506"/>
    </row>
    <row r="19" spans="1:5" s="240" customFormat="1" ht="15">
      <c r="A19" s="505"/>
      <c r="B19" s="506"/>
      <c r="D19" s="505"/>
      <c r="E19" s="506"/>
    </row>
    <row r="20" spans="1:5" ht="153.75" customHeight="1">
      <c r="A20" s="507"/>
      <c r="B20" s="508"/>
      <c r="D20" s="507"/>
      <c r="E20" s="508"/>
    </row>
    <row r="22" spans="1:22" s="240" customFormat="1" ht="15">
      <c r="A22" s="482" t="s">
        <v>485</v>
      </c>
      <c r="B22" s="482"/>
      <c r="C22" s="482"/>
      <c r="D22" s="482"/>
      <c r="E22" s="482"/>
      <c r="F22" s="482"/>
      <c r="G22" s="241"/>
      <c r="H22" s="241"/>
      <c r="I22" s="241"/>
      <c r="J22" s="241"/>
      <c r="K22" s="241"/>
      <c r="L22" s="241"/>
      <c r="M22" s="241"/>
      <c r="N22" s="241"/>
      <c r="O22" s="241"/>
      <c r="P22" s="241"/>
      <c r="Q22" s="241"/>
      <c r="R22" s="241"/>
      <c r="V22" s="211"/>
    </row>
    <row r="23" spans="1:11" ht="16.5" thickBot="1">
      <c r="A23" s="483"/>
      <c r="B23" s="483"/>
      <c r="C23" s="483"/>
      <c r="D23" s="483"/>
      <c r="E23" s="483"/>
      <c r="F23" s="483"/>
      <c r="G23" s="1"/>
      <c r="H23" s="1"/>
      <c r="I23" s="1"/>
      <c r="J23" s="1"/>
      <c r="K23" s="1"/>
    </row>
    <row r="24" spans="1:6" ht="82.5" customHeight="1" thickTop="1">
      <c r="A24" s="486" t="s">
        <v>482</v>
      </c>
      <c r="B24" s="424"/>
      <c r="C24" s="435" t="s">
        <v>483</v>
      </c>
      <c r="D24" s="435" t="s">
        <v>489</v>
      </c>
      <c r="E24" s="435"/>
      <c r="F24" s="453"/>
    </row>
    <row r="25" spans="1:6" ht="48" customHeight="1">
      <c r="A25" s="487"/>
      <c r="B25" s="488"/>
      <c r="C25" s="480"/>
      <c r="D25" s="480" t="s">
        <v>215</v>
      </c>
      <c r="E25" s="480" t="s">
        <v>75</v>
      </c>
      <c r="F25" s="484"/>
    </row>
    <row r="26" spans="1:6" ht="15.75" thickBot="1">
      <c r="A26" s="489"/>
      <c r="B26" s="452"/>
      <c r="C26" s="436"/>
      <c r="D26" s="436"/>
      <c r="E26" s="180" t="s">
        <v>76</v>
      </c>
      <c r="F26" s="188" t="s">
        <v>77</v>
      </c>
    </row>
    <row r="27" spans="1:6" ht="16.5" thickBot="1" thickTop="1">
      <c r="A27" s="509">
        <v>1707</v>
      </c>
      <c r="B27" s="510"/>
      <c r="C27" s="186">
        <v>80</v>
      </c>
      <c r="D27" s="186">
        <v>38</v>
      </c>
      <c r="E27" s="186">
        <v>0</v>
      </c>
      <c r="F27" s="31">
        <v>0</v>
      </c>
    </row>
    <row r="28" spans="1:8" ht="14.25" customHeight="1" thickTop="1">
      <c r="A28" s="490" t="s">
        <v>488</v>
      </c>
      <c r="B28" s="490"/>
      <c r="C28" s="490"/>
      <c r="D28" s="490"/>
      <c r="E28" s="490"/>
      <c r="F28" s="490"/>
      <c r="G28" s="478"/>
      <c r="H28" s="478"/>
    </row>
    <row r="29" spans="1:6" ht="15" customHeight="1">
      <c r="A29" s="491"/>
      <c r="B29" s="491"/>
      <c r="C29" s="491"/>
      <c r="D29" s="491"/>
      <c r="E29" s="491"/>
      <c r="F29" s="491"/>
    </row>
    <row r="30" ht="15" customHeight="1"/>
    <row r="34" spans="1:12" ht="16.5" thickBot="1">
      <c r="A34" s="485" t="s">
        <v>484</v>
      </c>
      <c r="B34" s="485"/>
      <c r="C34" s="485"/>
      <c r="D34" s="485"/>
      <c r="E34" s="485"/>
      <c r="F34" s="485"/>
      <c r="G34" s="1"/>
      <c r="H34" s="1"/>
      <c r="I34" s="216"/>
      <c r="J34" s="216"/>
      <c r="K34" s="216"/>
      <c r="L34" s="216"/>
    </row>
    <row r="35" spans="1:5" ht="106.5" customHeight="1" thickTop="1">
      <c r="A35" s="433" t="s">
        <v>487</v>
      </c>
      <c r="B35" s="435" t="s">
        <v>234</v>
      </c>
      <c r="C35" s="435" t="s">
        <v>490</v>
      </c>
      <c r="D35" s="435"/>
      <c r="E35" s="453"/>
    </row>
    <row r="36" spans="1:5" ht="36.75" customHeight="1">
      <c r="A36" s="479"/>
      <c r="B36" s="480"/>
      <c r="C36" s="480" t="s">
        <v>215</v>
      </c>
      <c r="D36" s="480" t="s">
        <v>75</v>
      </c>
      <c r="E36" s="484"/>
    </row>
    <row r="37" spans="1:5" ht="15.75" thickBot="1">
      <c r="A37" s="434"/>
      <c r="B37" s="436"/>
      <c r="C37" s="436"/>
      <c r="D37" s="180" t="s">
        <v>76</v>
      </c>
      <c r="E37" s="188" t="s">
        <v>77</v>
      </c>
    </row>
    <row r="38" spans="1:5" ht="16.5" thickBot="1" thickTop="1">
      <c r="A38" s="242">
        <v>892</v>
      </c>
      <c r="B38" s="243">
        <v>677</v>
      </c>
      <c r="C38" s="243">
        <v>584</v>
      </c>
      <c r="D38" s="243">
        <v>27</v>
      </c>
      <c r="E38" s="244"/>
    </row>
    <row r="39" spans="1:5" ht="30.75" customHeight="1" thickTop="1">
      <c r="A39" s="490" t="s">
        <v>486</v>
      </c>
      <c r="B39" s="490"/>
      <c r="C39" s="490"/>
      <c r="D39" s="490"/>
      <c r="E39" s="490"/>
    </row>
    <row r="40" spans="1:5" ht="15">
      <c r="A40" s="500" t="s">
        <v>576</v>
      </c>
      <c r="B40" s="500"/>
      <c r="C40" s="500"/>
      <c r="D40" s="500"/>
      <c r="E40" s="500"/>
    </row>
    <row r="41" spans="1:5" ht="15">
      <c r="A41" s="500" t="s">
        <v>15</v>
      </c>
      <c r="B41" s="500"/>
      <c r="C41" s="500"/>
      <c r="D41" s="500"/>
      <c r="E41" s="500"/>
    </row>
    <row r="42" spans="1:5" ht="15">
      <c r="A42" s="500"/>
      <c r="B42" s="500"/>
      <c r="C42" s="500"/>
      <c r="D42" s="500"/>
      <c r="E42" s="500"/>
    </row>
    <row r="43" spans="1:5" ht="15">
      <c r="A43" s="500"/>
      <c r="B43" s="500"/>
      <c r="C43" s="500"/>
      <c r="D43" s="500"/>
      <c r="E43" s="500"/>
    </row>
    <row r="44" spans="1:5" ht="15">
      <c r="A44" s="500"/>
      <c r="B44" s="500"/>
      <c r="C44" s="500"/>
      <c r="D44" s="500"/>
      <c r="E44" s="500"/>
    </row>
    <row r="45" spans="1:5" ht="15">
      <c r="A45" s="500"/>
      <c r="B45" s="500"/>
      <c r="C45" s="500"/>
      <c r="D45" s="500"/>
      <c r="E45" s="500"/>
    </row>
    <row r="46" spans="1:5" ht="15">
      <c r="A46" s="500"/>
      <c r="B46" s="500"/>
      <c r="C46" s="500"/>
      <c r="D46" s="500"/>
      <c r="E46" s="500"/>
    </row>
  </sheetData>
  <sheetProtection formatCells="0" formatColumns="0" formatRows="0" insertColumns="0" insertRows="0" insertHyperlinks="0" deleteColumns="0" deleteRows="0" sort="0" autoFilter="0" pivotTables="0"/>
  <mergeCells count="32">
    <mergeCell ref="A40:E40"/>
    <mergeCell ref="A41:E46"/>
    <mergeCell ref="A15:B15"/>
    <mergeCell ref="A16:B20"/>
    <mergeCell ref="D15:E15"/>
    <mergeCell ref="D16:E20"/>
    <mergeCell ref="A39:E39"/>
    <mergeCell ref="C36:C37"/>
    <mergeCell ref="A27:B27"/>
    <mergeCell ref="A1:J1"/>
    <mergeCell ref="A4:J4"/>
    <mergeCell ref="A5:B5"/>
    <mergeCell ref="C5:C7"/>
    <mergeCell ref="D5:H5"/>
    <mergeCell ref="I5:I7"/>
    <mergeCell ref="H6:H7"/>
    <mergeCell ref="A6:B6"/>
    <mergeCell ref="D6:G6"/>
    <mergeCell ref="G28:H28"/>
    <mergeCell ref="A35:A37"/>
    <mergeCell ref="B35:B37"/>
    <mergeCell ref="C35:E35"/>
    <mergeCell ref="A9:I9"/>
    <mergeCell ref="D25:D26"/>
    <mergeCell ref="A22:F23"/>
    <mergeCell ref="D36:E36"/>
    <mergeCell ref="A34:F34"/>
    <mergeCell ref="A24:B26"/>
    <mergeCell ref="C24:C26"/>
    <mergeCell ref="D24:F24"/>
    <mergeCell ref="E25:F25"/>
    <mergeCell ref="A28:F29"/>
  </mergeCells>
  <dataValidations count="5">
    <dataValidation type="whole" allowBlank="1" showInputMessage="1" showErrorMessage="1" errorTitle="Zła wartość" error="Komórka przyjmuje tylko wartości liczbowe całkowite" sqref="A27:E27 A8:G8">
      <formula1>0</formula1>
      <formula2>1000000000000000</formula2>
    </dataValidation>
    <dataValidation errorStyle="warning" type="whole" operator="equal" allowBlank="1" showInputMessage="1" showErrorMessage="1" errorTitle="UWAGA" error="Proszę uzupełnić tabele INNE. (tabela pojawi sie po nacisnięciu przycisku INNE JAKIE)" sqref="H8">
      <formula1>0</formula1>
    </dataValidation>
    <dataValidation errorStyle="warning" type="whole" operator="equal" allowBlank="1" showInputMessage="1" showErrorMessage="1" errorTitle="UWAGA" error="W celu dodania opisu należy wcisnąć przycisk DODAJ OPIS DZIAŁANIA" sqref="F27">
      <formula1>0</formula1>
    </dataValidation>
    <dataValidation type="whole" operator="equal" allowBlank="1" showInputMessage="1" showErrorMessage="1" errorTitle="UWAGA" error="W celu dodania opisu należy wcisnąć przycisk DODAJ OPIS DZIAŁANIA" sqref="E38">
      <formula1>0</formula1>
    </dataValidation>
    <dataValidation type="whole" allowBlank="1" showInputMessage="1" showErrorMessage="1" error="Komórka przyjmuje tylko liczby całkowite" sqref="A38:D38">
      <formula1>0</formula1>
      <formula2>10000000000000</formula2>
    </dataValidation>
  </dataValidations>
  <printOptions/>
  <pageMargins left="0.7" right="0.7" top="0.75" bottom="0.75" header="0.3" footer="0.3"/>
  <pageSetup horizontalDpi="600" verticalDpi="6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3315" r:id="rId4" name="Button 3">
              <controlPr defaultSize="0" print="0" autoFill="0" autoPict="0" macro="[0]!tab11c">
                <anchor moveWithCells="1" sizeWithCells="1">
                  <from>
                    <xdr:col>5</xdr:col>
                    <xdr:colOff>57150</xdr:colOff>
                    <xdr:row>35</xdr:row>
                    <xdr:rowOff>381000</xdr:rowOff>
                  </from>
                  <to>
                    <xdr:col>6</xdr:col>
                    <xdr:colOff>1009650</xdr:colOff>
                    <xdr:row>38</xdr:row>
                    <xdr:rowOff>47625</xdr:rowOff>
                  </to>
                </anchor>
              </controlPr>
            </control>
          </mc:Choice>
        </mc:AlternateContent>
        <mc:AlternateContent>
          <mc:Choice Requires="x14">
            <control xmlns:r="http://schemas.openxmlformats.org/officeDocument/2006/relationships" shapeId="13318" r:id="rId5" name="Button 6">
              <controlPr defaultSize="0" print="0" autoFill="0" autoPict="0" macro="[0]!tab11b">
                <anchor moveWithCells="1" sizeWithCells="1">
                  <from>
                    <xdr:col>6</xdr:col>
                    <xdr:colOff>114300</xdr:colOff>
                    <xdr:row>24</xdr:row>
                    <xdr:rowOff>457200</xdr:rowOff>
                  </from>
                  <to>
                    <xdr:col>8</xdr:col>
                    <xdr:colOff>0</xdr:colOff>
                    <xdr:row>26</xdr:row>
                    <xdr:rowOff>171450</xdr:rowOff>
                  </to>
                </anchor>
              </controlPr>
            </control>
          </mc:Choice>
        </mc:AlternateContent>
        <mc:AlternateContent>
          <mc:Choice Requires="x14">
            <control xmlns:r="http://schemas.openxmlformats.org/officeDocument/2006/relationships" shapeId="13319" r:id="rId6" name="Button 7">
              <controlPr defaultSize="0" print="0" autoFill="0" autoPict="0" macro="[0]!tab11a1">
                <anchor moveWithCells="1" sizeWithCells="1">
                  <from>
                    <xdr:col>0</xdr:col>
                    <xdr:colOff>200025</xdr:colOff>
                    <xdr:row>9</xdr:row>
                    <xdr:rowOff>161925</xdr:rowOff>
                  </from>
                  <to>
                    <xdr:col>1</xdr:col>
                    <xdr:colOff>1714500</xdr:colOff>
                    <xdr:row>12</xdr:row>
                    <xdr:rowOff>57150</xdr:rowOff>
                  </to>
                </anchor>
              </controlPr>
            </control>
          </mc:Choice>
        </mc:AlternateContent>
        <mc:AlternateContent>
          <mc:Choice Requires="x14">
            <control xmlns:r="http://schemas.openxmlformats.org/officeDocument/2006/relationships" shapeId="13320" r:id="rId7" name="Button 8">
              <controlPr defaultSize="0" print="0" autoFill="0" autoPict="0" macro="[0]!tab11a2">
                <anchor moveWithCells="1" sizeWithCells="1">
                  <from>
                    <xdr:col>3</xdr:col>
                    <xdr:colOff>123825</xdr:colOff>
                    <xdr:row>9</xdr:row>
                    <xdr:rowOff>95250</xdr:rowOff>
                  </from>
                  <to>
                    <xdr:col>4</xdr:col>
                    <xdr:colOff>1466850</xdr:colOff>
                    <xdr:row>12</xdr:row>
                    <xdr:rowOff>57150</xdr:rowOff>
                  </to>
                </anchor>
              </controlPr>
            </control>
          </mc:Choice>
        </mc:AlternateContent>
        <mc:AlternateContent>
          <mc:Choice Requires="x14">
            <control xmlns:r="http://schemas.openxmlformats.org/officeDocument/2006/relationships" shapeId="13321" r:id="rId8" name="Button 9">
              <controlPr defaultSize="0" print="0" autoFill="0" autoPict="0" macro="[0]!tab11inne">
                <anchor moveWithCells="1" sizeWithCells="1">
                  <from>
                    <xdr:col>6</xdr:col>
                    <xdr:colOff>466725</xdr:colOff>
                    <xdr:row>9</xdr:row>
                    <xdr:rowOff>85725</xdr:rowOff>
                  </from>
                  <to>
                    <xdr:col>8</xdr:col>
                    <xdr:colOff>676275</xdr:colOff>
                    <xdr:row>12</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6" tint="0.5999900102615356"/>
  </sheetPr>
  <dimension ref="A1:N23"/>
  <sheetViews>
    <sheetView showGridLines="0" zoomScale="70" zoomScaleNormal="70" workbookViewId="0" topLeftCell="A1">
      <selection activeCell="D16" sqref="A16:D16"/>
    </sheetView>
  </sheetViews>
  <sheetFormatPr defaultColWidth="9.140625" defaultRowHeight="15"/>
  <cols>
    <col min="1" max="1" width="6.421875" style="211" customWidth="1"/>
    <col min="2" max="2" width="25.140625" style="211" customWidth="1"/>
    <col min="3" max="3" width="22.28125" style="211" customWidth="1"/>
    <col min="4" max="4" width="26.28125" style="211" customWidth="1"/>
    <col min="5" max="5" width="23.421875" style="211" customWidth="1"/>
    <col min="6" max="6" width="21.421875" style="211" customWidth="1"/>
    <col min="7" max="7" width="21.140625" style="211" customWidth="1"/>
    <col min="8" max="13" width="9.140625" style="211" customWidth="1"/>
    <col min="14" max="14" width="9.140625" style="211" hidden="1" customWidth="1"/>
    <col min="15" max="16384" width="9.140625" style="211" customWidth="1"/>
  </cols>
  <sheetData>
    <row r="1" spans="1:12" ht="18.75">
      <c r="A1" s="443" t="s">
        <v>462</v>
      </c>
      <c r="B1" s="443"/>
      <c r="C1" s="443"/>
      <c r="D1" s="443"/>
      <c r="E1" s="443"/>
      <c r="F1" s="443"/>
      <c r="G1" s="443"/>
      <c r="H1" s="443"/>
      <c r="I1" s="245"/>
      <c r="J1" s="245"/>
      <c r="K1" s="245"/>
      <c r="L1" s="245"/>
    </row>
    <row r="3" spans="1:13" ht="15">
      <c r="A3" s="444" t="s">
        <v>454</v>
      </c>
      <c r="B3" s="444"/>
      <c r="C3" s="444"/>
      <c r="D3" s="444"/>
      <c r="E3" s="444"/>
      <c r="F3" s="444"/>
      <c r="G3" s="444"/>
      <c r="H3" s="216"/>
      <c r="I3" s="216"/>
      <c r="J3" s="216"/>
      <c r="K3" s="216"/>
      <c r="L3" s="216"/>
      <c r="M3" s="216"/>
    </row>
    <row r="4" spans="1:13" ht="15.75" thickBot="1">
      <c r="A4" s="445"/>
      <c r="B4" s="445"/>
      <c r="C4" s="445"/>
      <c r="D4" s="445"/>
      <c r="E4" s="445"/>
      <c r="F4" s="445"/>
      <c r="G4" s="445"/>
      <c r="H4" s="216"/>
      <c r="I4" s="216"/>
      <c r="J4" s="216"/>
      <c r="K4" s="216"/>
      <c r="L4" s="216"/>
      <c r="M4" s="216"/>
    </row>
    <row r="5" spans="1:6" ht="65.25" customHeight="1" thickBot="1" thickTop="1">
      <c r="A5" s="33" t="s">
        <v>27</v>
      </c>
      <c r="B5" s="34" t="s">
        <v>216</v>
      </c>
      <c r="C5" s="34" t="s">
        <v>217</v>
      </c>
      <c r="D5" s="34" t="s">
        <v>218</v>
      </c>
      <c r="E5" s="34" t="s">
        <v>123</v>
      </c>
      <c r="F5" s="35" t="s">
        <v>219</v>
      </c>
    </row>
    <row r="6" spans="1:6" ht="39" customHeight="1" thickTop="1">
      <c r="A6" s="313" t="s">
        <v>29</v>
      </c>
      <c r="B6" s="314" t="s">
        <v>580</v>
      </c>
      <c r="C6" s="314" t="s">
        <v>581</v>
      </c>
      <c r="D6" s="314" t="s">
        <v>582</v>
      </c>
      <c r="E6" s="314" t="s">
        <v>583</v>
      </c>
      <c r="F6" s="315" t="s">
        <v>584</v>
      </c>
    </row>
    <row r="7" spans="1:6" ht="273" customHeight="1" thickBot="1">
      <c r="A7" s="246" t="s">
        <v>30</v>
      </c>
      <c r="B7" s="314" t="s">
        <v>585</v>
      </c>
      <c r="C7" s="311" t="s">
        <v>586</v>
      </c>
      <c r="D7" s="311" t="s">
        <v>587</v>
      </c>
      <c r="E7" s="311" t="s">
        <v>588</v>
      </c>
      <c r="F7" s="311" t="s">
        <v>589</v>
      </c>
    </row>
    <row r="8" ht="15.75" thickTop="1">
      <c r="N8" s="211" t="s">
        <v>249</v>
      </c>
    </row>
    <row r="9" ht="15">
      <c r="N9" s="211" t="s">
        <v>250</v>
      </c>
    </row>
    <row r="10" ht="15">
      <c r="N10" s="211" t="s">
        <v>251</v>
      </c>
    </row>
    <row r="11" ht="15">
      <c r="N11" s="211" t="s">
        <v>252</v>
      </c>
    </row>
    <row r="12" ht="15">
      <c r="N12" s="211" t="s">
        <v>253</v>
      </c>
    </row>
    <row r="13" ht="15">
      <c r="N13" s="211" t="s">
        <v>254</v>
      </c>
    </row>
    <row r="14" ht="15">
      <c r="N14" s="211" t="s">
        <v>255</v>
      </c>
    </row>
    <row r="15" ht="15">
      <c r="N15" s="211" t="s">
        <v>256</v>
      </c>
    </row>
    <row r="16" spans="1:14" ht="15">
      <c r="A16" s="321"/>
      <c r="D16" s="321"/>
      <c r="N16" s="211" t="s">
        <v>257</v>
      </c>
    </row>
    <row r="17" ht="15">
      <c r="N17" s="211" t="s">
        <v>258</v>
      </c>
    </row>
    <row r="18" ht="15">
      <c r="N18" s="211" t="s">
        <v>259</v>
      </c>
    </row>
    <row r="19" ht="15">
      <c r="N19" s="211" t="s">
        <v>260</v>
      </c>
    </row>
    <row r="20" ht="15">
      <c r="N20" s="211" t="s">
        <v>261</v>
      </c>
    </row>
    <row r="21" ht="15">
      <c r="N21" s="211" t="s">
        <v>262</v>
      </c>
    </row>
    <row r="22" ht="15">
      <c r="N22" s="211" t="s">
        <v>263</v>
      </c>
    </row>
    <row r="23" ht="15">
      <c r="N23" s="211" t="s">
        <v>264</v>
      </c>
    </row>
  </sheetData>
  <sheetProtection formatCells="0" formatColumns="0" formatRows="0" insertColumns="0" insertRows="0" insertHyperlinks="0" deleteColumns="0" deleteRows="0" sort="0" autoFilter="0" pivotTables="0"/>
  <mergeCells count="2">
    <mergeCell ref="A3:G4"/>
    <mergeCell ref="A1:H1"/>
  </mergeCells>
  <dataValidations count="1">
    <dataValidation type="list" allowBlank="1" showInputMessage="1" showErrorMessage="1" error="Prosze wybrać województwo z listy" sqref="N8:N23">
      <formula1>$N$8:$N$23</formula1>
    </dataValidation>
  </dataValidation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4">
    <tabColor theme="6" tint="0.5999900102615356"/>
  </sheetPr>
  <dimension ref="A1:V16"/>
  <sheetViews>
    <sheetView showGridLines="0" zoomScale="115" zoomScaleNormal="115" workbookViewId="0" topLeftCell="A4">
      <selection activeCell="D16" sqref="A16:D16"/>
    </sheetView>
  </sheetViews>
  <sheetFormatPr defaultColWidth="9.140625" defaultRowHeight="15"/>
  <cols>
    <col min="1" max="1" width="9.57421875" style="211" customWidth="1"/>
    <col min="2" max="2" width="13.421875" style="211" customWidth="1"/>
    <col min="3" max="8" width="9.140625" style="211" customWidth="1"/>
    <col min="9" max="9" width="38.57421875" style="211" customWidth="1"/>
    <col min="10" max="10" width="36.421875" style="211" customWidth="1"/>
    <col min="11" max="11" width="39.8515625" style="211" customWidth="1"/>
    <col min="12" max="12" width="25.8515625" style="211" customWidth="1"/>
    <col min="13" max="21" width="9.140625" style="211" customWidth="1"/>
    <col min="22" max="22" width="9.140625" style="211" hidden="1" customWidth="1"/>
    <col min="23" max="16384" width="9.140625" style="211" customWidth="1"/>
  </cols>
  <sheetData>
    <row r="1" spans="1:12" ht="18.75">
      <c r="A1" s="443" t="s">
        <v>311</v>
      </c>
      <c r="B1" s="443"/>
      <c r="C1" s="443"/>
      <c r="D1" s="443"/>
      <c r="E1" s="443"/>
      <c r="F1" s="443"/>
      <c r="G1" s="443"/>
      <c r="H1" s="443"/>
      <c r="I1" s="443"/>
      <c r="J1" s="443"/>
      <c r="K1" s="443"/>
      <c r="L1" s="443"/>
    </row>
    <row r="2" spans="1:12" ht="15">
      <c r="A2" s="444" t="s">
        <v>310</v>
      </c>
      <c r="B2" s="444"/>
      <c r="C2" s="444"/>
      <c r="D2" s="444"/>
      <c r="E2" s="444"/>
      <c r="F2" s="444"/>
      <c r="G2" s="444"/>
      <c r="H2" s="444"/>
      <c r="I2" s="444"/>
      <c r="J2" s="444"/>
      <c r="K2" s="444"/>
      <c r="L2" s="444"/>
    </row>
    <row r="3" spans="1:14" ht="15.75" thickBot="1">
      <c r="A3" s="512"/>
      <c r="B3" s="512"/>
      <c r="C3" s="512"/>
      <c r="D3" s="512"/>
      <c r="E3" s="512"/>
      <c r="F3" s="512"/>
      <c r="G3" s="512"/>
      <c r="H3" s="512"/>
      <c r="I3" s="512"/>
      <c r="J3" s="512"/>
      <c r="K3" s="512"/>
      <c r="L3" s="445"/>
      <c r="M3" s="216"/>
      <c r="N3" s="216"/>
    </row>
    <row r="4" spans="1:12" ht="108" customHeight="1" thickTop="1">
      <c r="A4" s="433" t="s">
        <v>27</v>
      </c>
      <c r="B4" s="435" t="s">
        <v>354</v>
      </c>
      <c r="C4" s="435"/>
      <c r="D4" s="435"/>
      <c r="E4" s="435" t="s">
        <v>355</v>
      </c>
      <c r="F4" s="435"/>
      <c r="G4" s="435"/>
      <c r="H4" s="435" t="s">
        <v>220</v>
      </c>
      <c r="I4" s="435"/>
      <c r="J4" s="435"/>
      <c r="K4" s="453" t="s">
        <v>221</v>
      </c>
      <c r="L4" s="247"/>
    </row>
    <row r="5" spans="1:11" ht="76.5" customHeight="1" thickBot="1">
      <c r="A5" s="434"/>
      <c r="B5" s="32" t="s">
        <v>78</v>
      </c>
      <c r="C5" s="32" t="s">
        <v>79</v>
      </c>
      <c r="D5" s="32" t="s">
        <v>80</v>
      </c>
      <c r="E5" s="32" t="s">
        <v>78</v>
      </c>
      <c r="F5" s="32" t="s">
        <v>79</v>
      </c>
      <c r="G5" s="32" t="s">
        <v>80</v>
      </c>
      <c r="H5" s="32" t="s">
        <v>78</v>
      </c>
      <c r="I5" s="32" t="s">
        <v>79</v>
      </c>
      <c r="J5" s="32" t="s">
        <v>80</v>
      </c>
      <c r="K5" s="511"/>
    </row>
    <row r="6" spans="1:11" ht="48" customHeight="1" thickBot="1" thickTop="1">
      <c r="A6" s="30" t="s">
        <v>29</v>
      </c>
      <c r="B6" s="186">
        <v>1</v>
      </c>
      <c r="C6" s="186">
        <v>0</v>
      </c>
      <c r="D6" s="186">
        <v>0</v>
      </c>
      <c r="E6" s="186">
        <v>0</v>
      </c>
      <c r="F6" s="186">
        <v>0</v>
      </c>
      <c r="G6" s="186">
        <v>0</v>
      </c>
      <c r="H6" s="186" t="s">
        <v>539</v>
      </c>
      <c r="I6" s="186">
        <v>0</v>
      </c>
      <c r="J6" s="186">
        <v>0</v>
      </c>
      <c r="K6" s="31" t="s">
        <v>540</v>
      </c>
    </row>
    <row r="7" ht="15.75" thickTop="1"/>
    <row r="8" spans="1:22" ht="15">
      <c r="A8" s="211" t="s">
        <v>243</v>
      </c>
      <c r="V8" s="211" t="s">
        <v>250</v>
      </c>
    </row>
    <row r="9" spans="1:22" ht="15">
      <c r="A9" s="211" t="s">
        <v>244</v>
      </c>
      <c r="V9" s="211" t="s">
        <v>251</v>
      </c>
    </row>
    <row r="10" spans="1:22" ht="15">
      <c r="A10" s="211" t="s">
        <v>245</v>
      </c>
      <c r="V10" s="211" t="s">
        <v>252</v>
      </c>
    </row>
    <row r="11" spans="1:22" ht="15">
      <c r="A11" s="211" t="s">
        <v>246</v>
      </c>
      <c r="V11" s="211" t="s">
        <v>253</v>
      </c>
    </row>
    <row r="12" spans="1:22" ht="15">
      <c r="A12" s="211" t="s">
        <v>247</v>
      </c>
      <c r="V12" s="211" t="s">
        <v>254</v>
      </c>
    </row>
    <row r="13" spans="1:22" ht="15">
      <c r="A13" s="211" t="s">
        <v>248</v>
      </c>
      <c r="V13" s="211" t="s">
        <v>255</v>
      </c>
    </row>
    <row r="14" spans="1:22" ht="15">
      <c r="A14" s="211" t="s">
        <v>312</v>
      </c>
      <c r="V14" s="211" t="s">
        <v>256</v>
      </c>
    </row>
    <row r="15" ht="15">
      <c r="V15" s="211" t="s">
        <v>257</v>
      </c>
    </row>
    <row r="16" spans="1:4" ht="15" customHeight="1">
      <c r="A16" s="321"/>
      <c r="D16" s="321"/>
    </row>
  </sheetData>
  <sheetProtection formatCells="0" formatColumns="0" formatRows="0" insertColumns="0" insertRows="0" insertHyperlinks="0" deleteColumns="0" deleteRows="0" sort="0" autoFilter="0" pivotTables="0"/>
  <mergeCells count="7">
    <mergeCell ref="A1:L1"/>
    <mergeCell ref="E4:G4"/>
    <mergeCell ref="H4:J4"/>
    <mergeCell ref="K4:K5"/>
    <mergeCell ref="A2:L3"/>
    <mergeCell ref="A4:A5"/>
    <mergeCell ref="B4:D4"/>
  </mergeCells>
  <dataValidations count="2">
    <dataValidation errorStyle="warning" allowBlank="1" showInputMessage="1" showErrorMessage="1" errorTitle="UWAGA" error="Proszę uzupełnić opis" sqref="H6:J6"/>
    <dataValidation type="whole" allowBlank="1" showInputMessage="1" showErrorMessage="1" errorTitle="Zła wartość" error="Komórka przyjmuje tylko wartości liczbowe całkowite" sqref="B6:G6">
      <formula1>0</formula1>
      <formula2>1000000000000000000</formula2>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50177" r:id="rId4" name="Button 1">
              <controlPr defaultSize="0" print="0" autoFill="0" autoPict="0" macro="[0]!tab13a">
                <anchor moveWithCells="1" sizeWithCells="1">
                  <from>
                    <xdr:col>1</xdr:col>
                    <xdr:colOff>76200</xdr:colOff>
                    <xdr:row>13</xdr:row>
                    <xdr:rowOff>19050</xdr:rowOff>
                  </from>
                  <to>
                    <xdr:col>4</xdr:col>
                    <xdr:colOff>257175</xdr:colOff>
                    <xdr:row>14</xdr:row>
                    <xdr:rowOff>57150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5">
    <tabColor theme="6" tint="0.5999900102615356"/>
  </sheetPr>
  <dimension ref="A1:X64"/>
  <sheetViews>
    <sheetView showGridLines="0" workbookViewId="0" topLeftCell="A46">
      <selection activeCell="D16" sqref="D16"/>
    </sheetView>
  </sheetViews>
  <sheetFormatPr defaultColWidth="9.140625" defaultRowHeight="15"/>
  <cols>
    <col min="1" max="1" width="19.421875" style="211" bestFit="1" customWidth="1"/>
    <col min="2" max="2" width="38.421875" style="211" customWidth="1"/>
    <col min="3" max="3" width="26.421875" style="211" bestFit="1" customWidth="1"/>
    <col min="4" max="4" width="16.421875" style="211" bestFit="1" customWidth="1"/>
    <col min="5" max="5" width="18.140625" style="211" bestFit="1" customWidth="1"/>
    <col min="6" max="6" width="18.28125" style="211" bestFit="1" customWidth="1"/>
    <col min="7" max="7" width="18.140625" style="211" bestFit="1" customWidth="1"/>
    <col min="8" max="8" width="18.28125" style="211" customWidth="1"/>
    <col min="9" max="9" width="13.7109375" style="211" customWidth="1"/>
    <col min="10" max="10" width="13.28125" style="211" customWidth="1"/>
    <col min="11" max="11" width="14.7109375" style="211" customWidth="1"/>
    <col min="12" max="15" width="9.140625" style="211" customWidth="1"/>
    <col min="16" max="16" width="16.8515625" style="211" customWidth="1"/>
    <col min="17" max="17" width="14.28125" style="211" customWidth="1"/>
    <col min="18" max="18" width="9.140625" style="211" customWidth="1"/>
    <col min="19" max="19" width="9.140625" style="211" hidden="1" customWidth="1"/>
    <col min="20" max="23" width="9.140625" style="211" customWidth="1"/>
    <col min="24" max="24" width="9.140625" style="211" hidden="1" customWidth="1"/>
    <col min="25" max="16384" width="9.140625" style="211" customWidth="1"/>
  </cols>
  <sheetData>
    <row r="1" spans="1:9" ht="18.75">
      <c r="A1" s="443" t="s">
        <v>318</v>
      </c>
      <c r="B1" s="443"/>
      <c r="C1" s="443"/>
      <c r="D1" s="443"/>
      <c r="E1" s="443"/>
      <c r="F1" s="443"/>
      <c r="G1" s="443"/>
      <c r="H1" s="443"/>
      <c r="I1" s="443"/>
    </row>
    <row r="3" spans="1:10" ht="16.5" thickBot="1">
      <c r="A3" s="485" t="s">
        <v>319</v>
      </c>
      <c r="B3" s="485"/>
      <c r="C3" s="485"/>
      <c r="D3" s="485"/>
      <c r="E3" s="485"/>
      <c r="F3" s="485"/>
      <c r="G3" s="485"/>
      <c r="H3" s="485"/>
      <c r="I3" s="485"/>
      <c r="J3" s="485"/>
    </row>
    <row r="4" spans="1:9" ht="28.5" customHeight="1" thickTop="1">
      <c r="A4" s="433" t="s">
        <v>81</v>
      </c>
      <c r="B4" s="435"/>
      <c r="C4" s="435"/>
      <c r="D4" s="435" t="s">
        <v>323</v>
      </c>
      <c r="E4" s="435"/>
      <c r="F4" s="435"/>
      <c r="G4" s="435" t="s">
        <v>315</v>
      </c>
      <c r="H4" s="435"/>
      <c r="I4" s="453"/>
    </row>
    <row r="5" spans="1:9" ht="15">
      <c r="A5" s="479"/>
      <c r="B5" s="480"/>
      <c r="C5" s="480"/>
      <c r="D5" s="480"/>
      <c r="E5" s="480"/>
      <c r="F5" s="480"/>
      <c r="G5" s="480"/>
      <c r="H5" s="480"/>
      <c r="I5" s="484"/>
    </row>
    <row r="6" spans="1:9" ht="15.75" customHeight="1">
      <c r="A6" s="479" t="s">
        <v>82</v>
      </c>
      <c r="B6" s="480"/>
      <c r="C6" s="480"/>
      <c r="D6" s="480" t="s">
        <v>82</v>
      </c>
      <c r="E6" s="480"/>
      <c r="F6" s="480"/>
      <c r="G6" s="480" t="s">
        <v>83</v>
      </c>
      <c r="H6" s="480"/>
      <c r="I6" s="484"/>
    </row>
    <row r="7" spans="1:9" ht="15.75" thickBot="1">
      <c r="A7" s="178" t="s">
        <v>84</v>
      </c>
      <c r="B7" s="180" t="s">
        <v>85</v>
      </c>
      <c r="C7" s="180" t="s">
        <v>86</v>
      </c>
      <c r="D7" s="180" t="s">
        <v>84</v>
      </c>
      <c r="E7" s="180" t="s">
        <v>85</v>
      </c>
      <c r="F7" s="180" t="s">
        <v>86</v>
      </c>
      <c r="G7" s="180" t="s">
        <v>84</v>
      </c>
      <c r="H7" s="180" t="s">
        <v>85</v>
      </c>
      <c r="I7" s="188" t="s">
        <v>86</v>
      </c>
    </row>
    <row r="8" spans="1:9" ht="16.5" thickBot="1" thickTop="1">
      <c r="A8" s="39">
        <v>6</v>
      </c>
      <c r="B8" s="36">
        <v>17</v>
      </c>
      <c r="C8" s="36">
        <v>57</v>
      </c>
      <c r="D8" s="36">
        <v>6</v>
      </c>
      <c r="E8" s="36">
        <v>19</v>
      </c>
      <c r="F8" s="36">
        <v>57</v>
      </c>
      <c r="G8" s="36">
        <v>6</v>
      </c>
      <c r="H8" s="36">
        <v>9</v>
      </c>
      <c r="I8" s="67">
        <v>20</v>
      </c>
    </row>
    <row r="9" ht="15.75" thickTop="1"/>
    <row r="10" spans="1:10" ht="66" customHeight="1">
      <c r="A10" s="527" t="s">
        <v>316</v>
      </c>
      <c r="B10" s="528"/>
      <c r="C10" s="528"/>
      <c r="D10" s="528"/>
      <c r="E10" s="528"/>
      <c r="F10" s="528"/>
      <c r="G10" s="528"/>
      <c r="H10" s="528"/>
      <c r="I10" s="528"/>
      <c r="J10" s="528"/>
    </row>
    <row r="12" spans="1:24" ht="15">
      <c r="A12" s="211" t="s">
        <v>597</v>
      </c>
      <c r="X12" s="211" t="s">
        <v>256</v>
      </c>
    </row>
    <row r="13" spans="1:24" ht="16.5" thickBot="1">
      <c r="A13" s="464" t="s">
        <v>320</v>
      </c>
      <c r="B13" s="464"/>
      <c r="C13" s="464"/>
      <c r="D13" s="464"/>
      <c r="E13" s="464"/>
      <c r="F13" s="464"/>
      <c r="G13" s="216"/>
      <c r="R13" s="248"/>
      <c r="X13" s="211" t="s">
        <v>257</v>
      </c>
    </row>
    <row r="14" spans="1:17" ht="15.75" customHeight="1" thickBot="1" thickTop="1">
      <c r="A14" s="63" t="s">
        <v>27</v>
      </c>
      <c r="B14" s="64" t="s">
        <v>317</v>
      </c>
      <c r="C14" s="64" t="s">
        <v>84</v>
      </c>
      <c r="D14" s="64" t="s">
        <v>235</v>
      </c>
      <c r="E14" s="65" t="s">
        <v>86</v>
      </c>
      <c r="G14" s="249"/>
      <c r="H14" s="249"/>
      <c r="I14" s="249"/>
      <c r="J14" s="250"/>
      <c r="K14" s="250"/>
      <c r="Q14" s="248"/>
    </row>
    <row r="15" spans="1:17" ht="32.25" thickTop="1">
      <c r="A15" s="59" t="s">
        <v>29</v>
      </c>
      <c r="B15" s="60" t="s">
        <v>87</v>
      </c>
      <c r="C15" s="61">
        <v>0</v>
      </c>
      <c r="D15" s="61">
        <v>0</v>
      </c>
      <c r="E15" s="62">
        <v>0</v>
      </c>
      <c r="G15" s="249"/>
      <c r="H15" s="249"/>
      <c r="I15" s="249"/>
      <c r="J15" s="250"/>
      <c r="K15" s="250"/>
      <c r="Q15" s="248"/>
    </row>
    <row r="16" spans="1:11" ht="31.5">
      <c r="A16" s="189" t="s">
        <v>30</v>
      </c>
      <c r="B16" s="2" t="s">
        <v>88</v>
      </c>
      <c r="C16" s="9">
        <v>0</v>
      </c>
      <c r="D16" s="9">
        <v>0</v>
      </c>
      <c r="E16" s="55">
        <v>0</v>
      </c>
      <c r="G16" s="249"/>
      <c r="H16" s="249"/>
      <c r="I16" s="249"/>
      <c r="J16" s="250"/>
      <c r="K16" s="250"/>
    </row>
    <row r="17" spans="1:11" ht="15.75">
      <c r="A17" s="189" t="s">
        <v>31</v>
      </c>
      <c r="B17" s="2" t="s">
        <v>89</v>
      </c>
      <c r="C17" s="9">
        <v>1</v>
      </c>
      <c r="D17" s="9">
        <v>3</v>
      </c>
      <c r="E17" s="55">
        <v>3</v>
      </c>
      <c r="G17" s="249"/>
      <c r="H17" s="249"/>
      <c r="I17" s="249"/>
      <c r="J17" s="250"/>
      <c r="K17" s="250"/>
    </row>
    <row r="18" spans="1:11" ht="31.5">
      <c r="A18" s="189" t="s">
        <v>32</v>
      </c>
      <c r="B18" s="2" t="s">
        <v>265</v>
      </c>
      <c r="C18" s="9">
        <v>0</v>
      </c>
      <c r="D18" s="9">
        <v>0</v>
      </c>
      <c r="E18" s="55">
        <v>0</v>
      </c>
      <c r="G18" s="250"/>
      <c r="H18" s="250"/>
      <c r="I18" s="250"/>
      <c r="J18" s="250"/>
      <c r="K18" s="250"/>
    </row>
    <row r="19" spans="1:13" ht="15.75">
      <c r="A19" s="189" t="s">
        <v>33</v>
      </c>
      <c r="B19" s="2" t="s">
        <v>444</v>
      </c>
      <c r="C19" s="9">
        <v>0</v>
      </c>
      <c r="D19" s="9">
        <v>0</v>
      </c>
      <c r="E19" s="55">
        <v>0</v>
      </c>
      <c r="G19" s="249"/>
      <c r="H19" s="249"/>
      <c r="I19" s="249"/>
      <c r="J19" s="249"/>
      <c r="K19" s="251"/>
      <c r="L19" s="252"/>
      <c r="M19" s="252"/>
    </row>
    <row r="20" spans="1:11" ht="15.75">
      <c r="A20" s="189" t="s">
        <v>34</v>
      </c>
      <c r="B20" s="2" t="s">
        <v>90</v>
      </c>
      <c r="C20" s="9">
        <v>0</v>
      </c>
      <c r="D20" s="9">
        <v>0</v>
      </c>
      <c r="E20" s="55">
        <v>1</v>
      </c>
      <c r="G20" s="249"/>
      <c r="H20" s="249"/>
      <c r="I20" s="250"/>
      <c r="J20" s="249"/>
      <c r="K20" s="249"/>
    </row>
    <row r="21" spans="1:11" ht="15.75">
      <c r="A21" s="189" t="s">
        <v>35</v>
      </c>
      <c r="B21" s="2" t="s">
        <v>442</v>
      </c>
      <c r="C21" s="9">
        <v>0</v>
      </c>
      <c r="D21" s="9">
        <v>1</v>
      </c>
      <c r="E21" s="55">
        <v>0</v>
      </c>
      <c r="G21" s="249"/>
      <c r="H21" s="249"/>
      <c r="I21" s="250"/>
      <c r="J21" s="249"/>
      <c r="K21" s="249"/>
    </row>
    <row r="22" spans="1:11" ht="15.75">
      <c r="A22" s="189" t="s">
        <v>36</v>
      </c>
      <c r="B22" s="2" t="s">
        <v>443</v>
      </c>
      <c r="C22" s="9">
        <v>0</v>
      </c>
      <c r="D22" s="9">
        <v>0</v>
      </c>
      <c r="E22" s="55">
        <v>0</v>
      </c>
      <c r="G22" s="249"/>
      <c r="H22" s="249"/>
      <c r="I22" s="250"/>
      <c r="J22" s="249"/>
      <c r="K22" s="249"/>
    </row>
    <row r="23" spans="1:11" ht="15.75">
      <c r="A23" s="513" t="s">
        <v>37</v>
      </c>
      <c r="B23" s="2" t="s">
        <v>91</v>
      </c>
      <c r="C23" s="9">
        <v>0</v>
      </c>
      <c r="D23" s="9">
        <v>0</v>
      </c>
      <c r="E23" s="55">
        <v>0</v>
      </c>
      <c r="G23" s="249"/>
      <c r="H23" s="249"/>
      <c r="I23" s="250"/>
      <c r="J23" s="249"/>
      <c r="K23" s="249"/>
    </row>
    <row r="24" spans="1:11" ht="15.75">
      <c r="A24" s="513"/>
      <c r="B24" s="2" t="s">
        <v>92</v>
      </c>
      <c r="C24" s="9">
        <v>0</v>
      </c>
      <c r="D24" s="9">
        <v>0</v>
      </c>
      <c r="E24" s="55">
        <v>0</v>
      </c>
      <c r="G24" s="249"/>
      <c r="H24" s="249"/>
      <c r="I24" s="250"/>
      <c r="J24" s="249"/>
      <c r="K24" s="249"/>
    </row>
    <row r="25" spans="1:11" ht="15.75">
      <c r="A25" s="513"/>
      <c r="B25" s="2" t="s">
        <v>93</v>
      </c>
      <c r="C25" s="9">
        <v>0</v>
      </c>
      <c r="D25" s="9">
        <v>0</v>
      </c>
      <c r="E25" s="55">
        <v>1</v>
      </c>
      <c r="G25" s="249"/>
      <c r="H25" s="249"/>
      <c r="I25" s="250"/>
      <c r="J25" s="249"/>
      <c r="K25" s="249"/>
    </row>
    <row r="26" spans="1:11" ht="16.5" thickBot="1">
      <c r="A26" s="514"/>
      <c r="B26" s="56" t="s">
        <v>94</v>
      </c>
      <c r="C26" s="57">
        <v>0</v>
      </c>
      <c r="D26" s="57">
        <v>0</v>
      </c>
      <c r="E26" s="58">
        <v>1</v>
      </c>
      <c r="G26" s="249"/>
      <c r="H26" s="249"/>
      <c r="I26" s="250"/>
      <c r="J26" s="249"/>
      <c r="K26" s="249"/>
    </row>
    <row r="27" spans="1:12" ht="63.75" customHeight="1" thickTop="1">
      <c r="A27" s="515"/>
      <c r="B27" s="516"/>
      <c r="C27" s="516"/>
      <c r="D27" s="516"/>
      <c r="E27" s="516"/>
      <c r="F27" s="516"/>
      <c r="G27" s="516"/>
      <c r="H27" s="249"/>
      <c r="I27" s="249"/>
      <c r="J27" s="250"/>
      <c r="K27" s="249"/>
      <c r="L27" s="249"/>
    </row>
    <row r="29" spans="5:6" ht="15">
      <c r="E29" s="525" t="s">
        <v>598</v>
      </c>
      <c r="F29" s="526"/>
    </row>
    <row r="30" spans="5:6" ht="30">
      <c r="E30" s="325" t="s">
        <v>599</v>
      </c>
      <c r="F30" s="325" t="s">
        <v>188</v>
      </c>
    </row>
    <row r="31" spans="5:6" ht="15">
      <c r="E31" s="324" t="s">
        <v>600</v>
      </c>
      <c r="F31" s="326">
        <v>500</v>
      </c>
    </row>
    <row r="32" spans="5:6" ht="15">
      <c r="E32" s="324"/>
      <c r="F32" s="326"/>
    </row>
    <row r="33" spans="5:6" ht="15" customHeight="1">
      <c r="E33" s="324"/>
      <c r="F33" s="326"/>
    </row>
    <row r="34" spans="5:6" ht="15" customHeight="1">
      <c r="E34" s="324"/>
      <c r="F34" s="326"/>
    </row>
    <row r="36" spans="1:12" ht="16.5" thickBot="1">
      <c r="A36" s="517" t="s">
        <v>455</v>
      </c>
      <c r="B36" s="517"/>
      <c r="C36" s="517"/>
      <c r="D36" s="517"/>
      <c r="E36" s="517"/>
      <c r="F36" s="517"/>
      <c r="G36" s="517"/>
      <c r="H36" s="249"/>
      <c r="I36" s="249"/>
      <c r="J36" s="250"/>
      <c r="K36" s="249"/>
      <c r="L36" s="249"/>
    </row>
    <row r="37" spans="1:11" ht="73.5" thickBot="1" thickTop="1">
      <c r="A37" s="40" t="s">
        <v>356</v>
      </c>
      <c r="B37" s="41" t="s">
        <v>95</v>
      </c>
      <c r="C37" s="41" t="s">
        <v>96</v>
      </c>
      <c r="D37" s="41" t="s">
        <v>236</v>
      </c>
      <c r="E37" s="41" t="s">
        <v>237</v>
      </c>
      <c r="F37" s="42" t="s">
        <v>238</v>
      </c>
      <c r="G37" s="249"/>
      <c r="H37" s="249"/>
      <c r="I37" s="250"/>
      <c r="J37" s="249"/>
      <c r="K37" s="249"/>
    </row>
    <row r="38" spans="1:11" ht="61.5" thickBot="1" thickTop="1">
      <c r="A38" s="323" t="s">
        <v>601</v>
      </c>
      <c r="B38" s="319" t="s">
        <v>602</v>
      </c>
      <c r="C38" s="319" t="s">
        <v>603</v>
      </c>
      <c r="D38" s="319" t="s">
        <v>604</v>
      </c>
      <c r="E38" s="319" t="s">
        <v>605</v>
      </c>
      <c r="F38" s="312" t="s">
        <v>606</v>
      </c>
      <c r="G38" s="249"/>
      <c r="H38" s="249"/>
      <c r="I38" s="250"/>
      <c r="J38" s="249"/>
      <c r="K38" s="249"/>
    </row>
    <row r="39" spans="1:12" ht="30.75" customHeight="1" thickTop="1">
      <c r="A39" s="524" t="s">
        <v>357</v>
      </c>
      <c r="B39" s="524"/>
      <c r="C39" s="524"/>
      <c r="D39" s="524"/>
      <c r="E39" s="524"/>
      <c r="F39" s="524"/>
      <c r="G39" s="524"/>
      <c r="H39" s="249"/>
      <c r="I39" s="249"/>
      <c r="J39" s="250"/>
      <c r="K39" s="249"/>
      <c r="L39" s="249"/>
    </row>
    <row r="40" spans="8:12" ht="15">
      <c r="H40" s="249"/>
      <c r="I40" s="249"/>
      <c r="J40" s="250"/>
      <c r="K40" s="249"/>
      <c r="L40" s="249"/>
    </row>
    <row r="41" spans="1:12" ht="16.5" thickBot="1">
      <c r="A41" s="477" t="s">
        <v>321</v>
      </c>
      <c r="B41" s="477"/>
      <c r="C41" s="477"/>
      <c r="D41" s="204"/>
      <c r="E41" s="204"/>
      <c r="F41" s="204"/>
      <c r="G41" s="216"/>
      <c r="H41" s="249"/>
      <c r="I41" s="249"/>
      <c r="J41" s="250"/>
      <c r="K41" s="249"/>
      <c r="L41" s="249"/>
    </row>
    <row r="42" spans="1:12" ht="16.5" thickBot="1" thickTop="1">
      <c r="A42" s="40" t="s">
        <v>97</v>
      </c>
      <c r="B42" s="41" t="s">
        <v>98</v>
      </c>
      <c r="C42" s="42" t="s">
        <v>356</v>
      </c>
      <c r="H42" s="249"/>
      <c r="I42" s="249"/>
      <c r="J42" s="250"/>
      <c r="K42" s="249"/>
      <c r="L42" s="249"/>
    </row>
    <row r="43" spans="1:12" ht="15.75" thickTop="1">
      <c r="A43" s="54" t="s">
        <v>99</v>
      </c>
      <c r="B43" s="522"/>
      <c r="C43" s="523"/>
      <c r="H43" s="249"/>
      <c r="I43" s="249"/>
      <c r="J43" s="250"/>
      <c r="K43" s="249"/>
      <c r="L43" s="249"/>
    </row>
    <row r="44" spans="1:12" ht="15">
      <c r="A44" s="47" t="s">
        <v>83</v>
      </c>
      <c r="B44" s="519"/>
      <c r="C44" s="521"/>
      <c r="H44" s="249"/>
      <c r="I44" s="249"/>
      <c r="J44" s="250"/>
      <c r="K44" s="249"/>
      <c r="L44" s="249"/>
    </row>
    <row r="45" spans="1:12" ht="15">
      <c r="A45" s="48" t="s">
        <v>84</v>
      </c>
      <c r="B45" s="190"/>
      <c r="C45" s="191"/>
      <c r="H45" s="249"/>
      <c r="I45" s="249"/>
      <c r="J45" s="250"/>
      <c r="K45" s="249"/>
      <c r="L45" s="249"/>
    </row>
    <row r="46" spans="1:12" ht="15">
      <c r="A46" s="48" t="s">
        <v>85</v>
      </c>
      <c r="B46" s="190"/>
      <c r="C46" s="191"/>
      <c r="H46" s="249"/>
      <c r="I46" s="249"/>
      <c r="J46" s="250"/>
      <c r="K46" s="249"/>
      <c r="L46" s="249"/>
    </row>
    <row r="47" spans="1:12" ht="15">
      <c r="A47" s="48" t="s">
        <v>100</v>
      </c>
      <c r="B47" s="190"/>
      <c r="C47" s="191"/>
      <c r="H47" s="249"/>
      <c r="I47" s="249"/>
      <c r="J47" s="250"/>
      <c r="K47" s="249"/>
      <c r="L47" s="249"/>
    </row>
    <row r="48" spans="1:3" ht="65.25" customHeight="1" thickBot="1">
      <c r="A48" s="52" t="s">
        <v>101</v>
      </c>
      <c r="B48" s="7"/>
      <c r="C48" s="50"/>
    </row>
    <row r="49" spans="1:3" ht="34.5" customHeight="1" thickTop="1">
      <c r="A49" s="51" t="s">
        <v>239</v>
      </c>
      <c r="B49" s="518"/>
      <c r="C49" s="520"/>
    </row>
    <row r="50" spans="1:3" ht="15">
      <c r="A50" s="47" t="s">
        <v>83</v>
      </c>
      <c r="B50" s="519"/>
      <c r="C50" s="521"/>
    </row>
    <row r="51" spans="1:3" ht="15">
      <c r="A51" s="48" t="s">
        <v>102</v>
      </c>
      <c r="B51" s="190">
        <v>1</v>
      </c>
      <c r="C51" s="191" t="s">
        <v>607</v>
      </c>
    </row>
    <row r="52" spans="1:3" ht="15">
      <c r="A52" s="48" t="s">
        <v>103</v>
      </c>
      <c r="B52" s="190"/>
      <c r="C52" s="191"/>
    </row>
    <row r="53" spans="1:3" ht="15">
      <c r="A53" s="48" t="s">
        <v>104</v>
      </c>
      <c r="B53" s="190"/>
      <c r="C53" s="191"/>
    </row>
    <row r="54" spans="1:3" ht="15.75" thickBot="1">
      <c r="A54" s="53" t="s">
        <v>105</v>
      </c>
      <c r="B54" s="25"/>
      <c r="C54" s="27"/>
    </row>
    <row r="55" spans="1:3" ht="17.25" customHeight="1" thickTop="1">
      <c r="A55" s="51" t="s">
        <v>106</v>
      </c>
      <c r="B55" s="179" t="s">
        <v>98</v>
      </c>
      <c r="C55" s="182" t="s">
        <v>356</v>
      </c>
    </row>
    <row r="56" spans="1:3" ht="15">
      <c r="A56" s="49"/>
      <c r="B56" s="190"/>
      <c r="C56" s="191"/>
    </row>
    <row r="57" spans="1:3" ht="15.75" thickBot="1">
      <c r="A57" s="26"/>
      <c r="B57" s="25"/>
      <c r="C57" s="27"/>
    </row>
    <row r="58" spans="1:3" ht="15.75" thickTop="1">
      <c r="A58" s="5"/>
      <c r="B58" s="6"/>
      <c r="C58" s="6"/>
    </row>
    <row r="60" spans="1:11" ht="16.5" thickBot="1">
      <c r="A60" s="477" t="s">
        <v>322</v>
      </c>
      <c r="B60" s="477"/>
      <c r="C60" s="477"/>
      <c r="D60" s="477"/>
      <c r="E60" s="477"/>
      <c r="F60" s="477"/>
      <c r="G60" s="216"/>
      <c r="H60" s="216"/>
      <c r="I60" s="216"/>
      <c r="J60" s="216"/>
      <c r="K60" s="216"/>
    </row>
    <row r="61" spans="1:6" ht="24" customHeight="1" thickTop="1">
      <c r="A61" s="433" t="s">
        <v>356</v>
      </c>
      <c r="B61" s="435" t="s">
        <v>107</v>
      </c>
      <c r="C61" s="435" t="s">
        <v>108</v>
      </c>
      <c r="D61" s="435"/>
      <c r="E61" s="435"/>
      <c r="F61" s="453"/>
    </row>
    <row r="62" spans="1:6" ht="15.75" thickBot="1">
      <c r="A62" s="434"/>
      <c r="B62" s="436"/>
      <c r="C62" s="180" t="s">
        <v>109</v>
      </c>
      <c r="D62" s="180" t="s">
        <v>110</v>
      </c>
      <c r="E62" s="180" t="s">
        <v>111</v>
      </c>
      <c r="F62" s="188" t="s">
        <v>456</v>
      </c>
    </row>
    <row r="63" spans="1:6" ht="16.5" thickBot="1" thickTop="1">
      <c r="A63" s="253" t="s">
        <v>607</v>
      </c>
      <c r="B63" s="254">
        <v>3</v>
      </c>
      <c r="C63" s="254">
        <v>0</v>
      </c>
      <c r="D63" s="254">
        <v>0</v>
      </c>
      <c r="E63" s="254">
        <v>0</v>
      </c>
      <c r="F63" s="255">
        <v>1</v>
      </c>
    </row>
    <row r="64" spans="1:6" ht="15.75" thickTop="1">
      <c r="A64" s="248"/>
      <c r="B64" s="248"/>
      <c r="C64" s="248"/>
      <c r="D64" s="248"/>
      <c r="E64" s="248"/>
      <c r="F64" s="248"/>
    </row>
  </sheetData>
  <sheetProtection formatCells="0" formatColumns="0" formatRows="0" insertColumns="0" insertRows="0" insertHyperlinks="0" deleteColumns="0" deleteRows="0" sort="0" autoFilter="0" pivotTables="0"/>
  <mergeCells count="24">
    <mergeCell ref="A1:I1"/>
    <mergeCell ref="A3:J3"/>
    <mergeCell ref="A10:J10"/>
    <mergeCell ref="G4:I5"/>
    <mergeCell ref="A6:C6"/>
    <mergeCell ref="A4:C5"/>
    <mergeCell ref="D4:F5"/>
    <mergeCell ref="G6:I6"/>
    <mergeCell ref="D6:F6"/>
    <mergeCell ref="A61:A62"/>
    <mergeCell ref="B61:B62"/>
    <mergeCell ref="C61:F61"/>
    <mergeCell ref="A13:F13"/>
    <mergeCell ref="A60:F60"/>
    <mergeCell ref="A23:A26"/>
    <mergeCell ref="A27:G27"/>
    <mergeCell ref="A36:G36"/>
    <mergeCell ref="B49:B50"/>
    <mergeCell ref="C49:C50"/>
    <mergeCell ref="B43:B44"/>
    <mergeCell ref="C43:C44"/>
    <mergeCell ref="A39:G39"/>
    <mergeCell ref="A41:C41"/>
    <mergeCell ref="E29:F29"/>
  </mergeCells>
  <dataValidations count="7">
    <dataValidation type="whole" allowBlank="1" showInputMessage="1" showErrorMessage="1" errorTitle="Zła wartość" error="Komórka przyjmuje tylko wartości liczbowe całkowite" sqref="A8:I8">
      <formula1>0</formula1>
      <formula2>100000000000000</formula2>
    </dataValidation>
    <dataValidation type="whole" allowBlank="1" showInputMessage="1" showErrorMessage="1" errorTitle="Zła wartość" error="Komórka przyjmuje tylko wartości liczbowe całkowite" sqref="B51">
      <formula1>0</formula1>
      <formula2>1000000000000000000</formula2>
    </dataValidation>
    <dataValidation allowBlank="1" showInputMessage="1" showErrorMessage="1" errorTitle="Zła wartość" error="Komórka przyjmuje tylko wartości liczbowe całkowite" sqref="N21:N26 H20:M26 G14:G26 O14:P26 H14:M18"/>
    <dataValidation type="whole" allowBlank="1" showInputMessage="1" showErrorMessage="1" errorTitle="Zła wartość" error="Komórka przyjmuje tylko wartości liczbowe całkowite" sqref="B63:F63">
      <formula1>0</formula1>
      <formula2>1000000000000000</formula2>
    </dataValidation>
    <dataValidation type="whole" allowBlank="1" showInputMessage="1" showErrorMessage="1" error="Komórka przyjmuje tylko wartości liczbowe całkowite" sqref="B43:B50 B52:B54">
      <formula1>0</formula1>
      <formula2>1000000000000000000</formula2>
    </dataValidation>
    <dataValidation type="whole" allowBlank="1" showInputMessage="1" showErrorMessage="1" errorTitle="Zła wartość" error="Komórka przyjmuje tylko wartości liczbowe całkowite" sqref="B56:B57">
      <formula1>0</formula1>
      <formula2>1E+27</formula2>
    </dataValidation>
    <dataValidation type="whole" allowBlank="1" showInputMessage="1" showErrorMessage="1" error="Komórka przyjmuje tylko wartości liczbowe całkowite" sqref="C15:E26">
      <formula1>0</formula1>
      <formula2>100000000000000</formula2>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8435" r:id="rId4" name="Button 3">
              <controlPr defaultSize="0" print="0" autoFill="0" autoPict="0" macro="[0]!tab14ad5">
                <anchor moveWithCells="1" sizeWithCells="1">
                  <from>
                    <xdr:col>0</xdr:col>
                    <xdr:colOff>200025</xdr:colOff>
                    <xdr:row>26</xdr:row>
                    <xdr:rowOff>28575</xdr:rowOff>
                  </from>
                  <to>
                    <xdr:col>1</xdr:col>
                    <xdr:colOff>800100</xdr:colOff>
                    <xdr:row>26</xdr:row>
                    <xdr:rowOff>666750</xdr:rowOff>
                  </to>
                </anchor>
              </controlPr>
            </control>
          </mc:Choice>
        </mc:AlternateContent>
        <mc:AlternateContent>
          <mc:Choice Requires="x14">
            <control xmlns:r="http://schemas.openxmlformats.org/officeDocument/2006/relationships" shapeId="18438" r:id="rId5" name="Button 6">
              <controlPr defaultSize="0" print="0" autoFill="0" autoPict="0" macro="[0]!tab14dad7">
                <anchor moveWithCells="1" sizeWithCells="1">
                  <from>
                    <xdr:col>1</xdr:col>
                    <xdr:colOff>1076325</xdr:colOff>
                    <xdr:row>26</xdr:row>
                    <xdr:rowOff>28575</xdr:rowOff>
                  </from>
                  <to>
                    <xdr:col>3</xdr:col>
                    <xdr:colOff>9525</xdr:colOff>
                    <xdr:row>26</xdr:row>
                    <xdr:rowOff>666750</xdr:rowOff>
                  </to>
                </anchor>
              </controlPr>
            </control>
          </mc:Choice>
        </mc:AlternateContent>
        <mc:AlternateContent>
          <mc:Choice Requires="x14">
            <control xmlns:r="http://schemas.openxmlformats.org/officeDocument/2006/relationships" shapeId="18440" r:id="rId6" name="Button 8">
              <controlPr defaultSize="0" print="0" autoFill="0" autoPict="0" macro="[0]!tab14dad8">
                <anchor moveWithCells="1" sizeWithCells="1">
                  <from>
                    <xdr:col>3</xdr:col>
                    <xdr:colOff>333375</xdr:colOff>
                    <xdr:row>26</xdr:row>
                    <xdr:rowOff>38100</xdr:rowOff>
                  </from>
                  <to>
                    <xdr:col>4</xdr:col>
                    <xdr:colOff>1133475</xdr:colOff>
                    <xdr:row>26</xdr:row>
                    <xdr:rowOff>676275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theme="6" tint="0.5999900102615356"/>
  </sheetPr>
  <dimension ref="A1:T93"/>
  <sheetViews>
    <sheetView showGridLines="0" zoomScale="85" zoomScaleNormal="85" workbookViewId="0" topLeftCell="A56">
      <selection activeCell="E32" sqref="E32"/>
    </sheetView>
  </sheetViews>
  <sheetFormatPr defaultColWidth="9.140625" defaultRowHeight="15"/>
  <cols>
    <col min="1" max="1" width="19.8515625" style="211" customWidth="1"/>
    <col min="2" max="2" width="20.57421875" style="211" customWidth="1"/>
    <col min="3" max="3" width="21.421875" style="211" customWidth="1"/>
    <col min="4" max="4" width="22.7109375" style="211" customWidth="1"/>
    <col min="5" max="5" width="20.7109375" style="211" customWidth="1"/>
    <col min="6" max="6" width="20.140625" style="211" customWidth="1"/>
    <col min="7" max="7" width="9.140625" style="211" customWidth="1"/>
    <col min="8" max="8" width="19.00390625" style="211" customWidth="1"/>
    <col min="9" max="19" width="9.140625" style="211" customWidth="1"/>
    <col min="20" max="20" width="9.140625" style="211" hidden="1" customWidth="1"/>
    <col min="21" max="16384" width="9.140625" style="211" customWidth="1"/>
  </cols>
  <sheetData>
    <row r="1" spans="1:9" ht="35.25" customHeight="1">
      <c r="A1" s="529" t="s">
        <v>324</v>
      </c>
      <c r="B1" s="530"/>
      <c r="C1" s="530"/>
      <c r="D1" s="530"/>
      <c r="E1" s="530"/>
      <c r="F1" s="530"/>
      <c r="G1" s="530"/>
      <c r="H1" s="530"/>
      <c r="I1" s="530"/>
    </row>
    <row r="2" spans="2:11" ht="15" customHeight="1">
      <c r="B2" s="216"/>
      <c r="C2" s="216"/>
      <c r="D2" s="216"/>
      <c r="E2" s="216"/>
      <c r="F2" s="216"/>
      <c r="G2" s="216"/>
      <c r="H2" s="216"/>
      <c r="I2" s="216"/>
      <c r="J2" s="216"/>
      <c r="K2" s="216"/>
    </row>
    <row r="3" spans="1:5" ht="40.5" customHeight="1" thickBot="1">
      <c r="A3" s="445" t="s">
        <v>325</v>
      </c>
      <c r="B3" s="445"/>
      <c r="C3" s="445"/>
      <c r="D3" s="445"/>
      <c r="E3" s="445"/>
    </row>
    <row r="4" spans="1:3" ht="62.25" customHeight="1" thickBot="1" thickTop="1">
      <c r="A4" s="70" t="s">
        <v>112</v>
      </c>
      <c r="B4" s="71" t="s">
        <v>222</v>
      </c>
      <c r="C4" s="72" t="s">
        <v>113</v>
      </c>
    </row>
    <row r="5" spans="1:3" ht="16.5" thickBot="1" thickTop="1">
      <c r="A5" s="45">
        <v>212</v>
      </c>
      <c r="B5" s="46">
        <v>220</v>
      </c>
      <c r="C5" s="69">
        <v>252</v>
      </c>
    </row>
    <row r="6" spans="1:8" ht="15" customHeight="1" thickTop="1">
      <c r="A6" s="531" t="s">
        <v>114</v>
      </c>
      <c r="B6" s="531"/>
      <c r="C6" s="531"/>
      <c r="D6" s="531"/>
      <c r="E6" s="531"/>
      <c r="F6" s="216"/>
      <c r="G6" s="216"/>
      <c r="H6" s="216"/>
    </row>
    <row r="8" spans="1:9" ht="15" customHeight="1">
      <c r="A8" s="444" t="s">
        <v>379</v>
      </c>
      <c r="B8" s="444"/>
      <c r="C8" s="444"/>
      <c r="D8" s="444"/>
      <c r="E8" s="444"/>
      <c r="F8" s="444"/>
      <c r="G8" s="444"/>
      <c r="H8" s="444"/>
      <c r="I8" s="1"/>
    </row>
    <row r="9" spans="1:9" ht="16.5" customHeight="1" thickBot="1">
      <c r="A9" s="445"/>
      <c r="B9" s="445"/>
      <c r="C9" s="445"/>
      <c r="D9" s="445"/>
      <c r="E9" s="445"/>
      <c r="F9" s="445"/>
      <c r="G9" s="445"/>
      <c r="H9" s="445"/>
      <c r="I9" s="1"/>
    </row>
    <row r="10" spans="1:6" ht="51" customHeight="1" thickTop="1">
      <c r="A10" s="535" t="s">
        <v>115</v>
      </c>
      <c r="B10" s="532" t="s">
        <v>116</v>
      </c>
      <c r="C10" s="532" t="s">
        <v>117</v>
      </c>
      <c r="D10" s="532"/>
      <c r="E10" s="532"/>
      <c r="F10" s="533"/>
    </row>
    <row r="11" spans="1:6" ht="15">
      <c r="A11" s="536"/>
      <c r="B11" s="537"/>
      <c r="C11" s="193" t="s">
        <v>376</v>
      </c>
      <c r="D11" s="193" t="s">
        <v>377</v>
      </c>
      <c r="E11" s="155" t="s">
        <v>378</v>
      </c>
      <c r="F11" s="256" t="s">
        <v>0</v>
      </c>
    </row>
    <row r="12" spans="1:6" ht="15.75" thickBot="1">
      <c r="A12" s="157">
        <v>252</v>
      </c>
      <c r="B12" s="158">
        <v>248</v>
      </c>
      <c r="C12" s="158">
        <v>4</v>
      </c>
      <c r="D12" s="158">
        <v>2</v>
      </c>
      <c r="E12" s="159">
        <v>0</v>
      </c>
      <c r="F12" s="257">
        <f>SUM(C12:E12)</f>
        <v>6</v>
      </c>
    </row>
    <row r="13" spans="1:6" ht="54.75" customHeight="1" thickTop="1">
      <c r="A13" s="534" t="str">
        <f>IF(A12-B12=F12,"","wartości liczbowe w tabeli 15 b są nieprawidłowe różnica komórek A12 i B12 poinna być równa wartości w komórce F12")</f>
        <v>wartości liczbowe w tabeli 15 b są nieprawidłowe różnica komórek A12 i B12 poinna być równa wartości w komórce F12</v>
      </c>
      <c r="B13" s="534"/>
      <c r="C13" s="534"/>
      <c r="D13" s="534"/>
      <c r="E13" s="534"/>
      <c r="F13" s="534"/>
    </row>
    <row r="14" spans="1:8" ht="72.75" customHeight="1">
      <c r="A14" s="527" t="s">
        <v>118</v>
      </c>
      <c r="B14" s="528"/>
      <c r="C14" s="528"/>
      <c r="D14" s="528"/>
      <c r="E14" s="528"/>
      <c r="F14" s="528"/>
      <c r="G14" s="528"/>
      <c r="H14" s="528"/>
    </row>
    <row r="15" ht="15">
      <c r="A15" s="309" t="s">
        <v>574</v>
      </c>
    </row>
    <row r="16" spans="1:9" ht="16.5" thickBot="1">
      <c r="A16" s="477" t="s">
        <v>614</v>
      </c>
      <c r="B16" s="477"/>
      <c r="C16" s="477"/>
      <c r="D16" s="477"/>
      <c r="E16" s="477"/>
      <c r="F16" s="477"/>
      <c r="G16" s="477"/>
      <c r="H16" s="477"/>
      <c r="I16" s="477"/>
    </row>
    <row r="17" spans="1:14" ht="28.5" customHeight="1" thickTop="1">
      <c r="A17" s="433" t="s">
        <v>326</v>
      </c>
      <c r="B17" s="435" t="s">
        <v>119</v>
      </c>
      <c r="C17" s="435" t="s">
        <v>440</v>
      </c>
      <c r="D17" s="435" t="s">
        <v>441</v>
      </c>
      <c r="E17" s="456" t="s">
        <v>3</v>
      </c>
      <c r="F17" s="541"/>
      <c r="G17" s="456" t="s">
        <v>12</v>
      </c>
      <c r="H17" s="465"/>
      <c r="I17" s="465"/>
      <c r="J17" s="465"/>
      <c r="K17" s="465"/>
      <c r="L17" s="465"/>
      <c r="M17" s="465"/>
      <c r="N17" s="457"/>
    </row>
    <row r="18" spans="1:14" ht="102" customHeight="1" thickBot="1">
      <c r="A18" s="434"/>
      <c r="B18" s="436"/>
      <c r="C18" s="436"/>
      <c r="D18" s="436"/>
      <c r="E18" s="181" t="s">
        <v>362</v>
      </c>
      <c r="F18" s="181" t="s">
        <v>363</v>
      </c>
      <c r="G18" s="32" t="s">
        <v>13</v>
      </c>
      <c r="H18" s="32" t="s">
        <v>14</v>
      </c>
      <c r="I18" s="32" t="s">
        <v>15</v>
      </c>
      <c r="J18" s="32" t="s">
        <v>16</v>
      </c>
      <c r="K18" s="32" t="s">
        <v>17</v>
      </c>
      <c r="L18" s="32" t="s">
        <v>18</v>
      </c>
      <c r="M18" s="32" t="s">
        <v>212</v>
      </c>
      <c r="N18" s="183" t="s">
        <v>22</v>
      </c>
    </row>
    <row r="19" spans="1:14" ht="16.5" thickBot="1" thickTop="1">
      <c r="A19" s="185">
        <v>252</v>
      </c>
      <c r="B19" s="186">
        <v>99</v>
      </c>
      <c r="C19" s="186">
        <v>123</v>
      </c>
      <c r="D19" s="186">
        <v>98</v>
      </c>
      <c r="E19" s="186">
        <v>49</v>
      </c>
      <c r="F19" s="186">
        <v>23</v>
      </c>
      <c r="G19" s="186">
        <v>44</v>
      </c>
      <c r="H19" s="186">
        <v>18</v>
      </c>
      <c r="I19" s="186">
        <v>62</v>
      </c>
      <c r="J19" s="186">
        <v>0</v>
      </c>
      <c r="K19" s="186">
        <v>0</v>
      </c>
      <c r="L19" s="186">
        <v>9</v>
      </c>
      <c r="M19" s="186">
        <v>2</v>
      </c>
      <c r="N19" s="31">
        <v>0</v>
      </c>
    </row>
    <row r="20" spans="1:9" ht="16.5" thickBot="1" thickTop="1">
      <c r="A20" s="450"/>
      <c r="B20" s="450"/>
      <c r="C20" s="450"/>
      <c r="D20" s="450"/>
      <c r="E20" s="450"/>
      <c r="F20" s="450"/>
      <c r="G20" s="450"/>
      <c r="H20" s="450"/>
      <c r="I20" s="450"/>
    </row>
    <row r="21" spans="1:13" ht="16.5" thickBot="1" thickTop="1">
      <c r="A21" s="538" t="s">
        <v>360</v>
      </c>
      <c r="B21" s="539"/>
      <c r="C21" s="539"/>
      <c r="D21" s="539"/>
      <c r="E21" s="539"/>
      <c r="F21" s="539"/>
      <c r="G21" s="539"/>
      <c r="H21" s="539"/>
      <c r="I21" s="539"/>
      <c r="J21" s="539"/>
      <c r="K21" s="539"/>
      <c r="L21" s="539"/>
      <c r="M21" s="540"/>
    </row>
    <row r="22" spans="1:13" ht="90" customHeight="1" thickTop="1">
      <c r="A22" s="202" t="s">
        <v>362</v>
      </c>
      <c r="B22" s="421" t="s">
        <v>544</v>
      </c>
      <c r="C22" s="422"/>
      <c r="D22" s="422"/>
      <c r="E22" s="422"/>
      <c r="F22" s="422"/>
      <c r="G22" s="422"/>
      <c r="H22" s="422"/>
      <c r="I22" s="422"/>
      <c r="J22" s="422"/>
      <c r="K22" s="422"/>
      <c r="L22" s="422"/>
      <c r="M22" s="423"/>
    </row>
    <row r="23" spans="1:13" ht="62.25" customHeight="1" thickBot="1">
      <c r="A23" s="203" t="s">
        <v>363</v>
      </c>
      <c r="B23" s="418" t="s">
        <v>545</v>
      </c>
      <c r="C23" s="419"/>
      <c r="D23" s="419"/>
      <c r="E23" s="419"/>
      <c r="F23" s="419"/>
      <c r="G23" s="419"/>
      <c r="H23" s="419"/>
      <c r="I23" s="419"/>
      <c r="J23" s="419"/>
      <c r="K23" s="419"/>
      <c r="L23" s="419"/>
      <c r="M23" s="420"/>
    </row>
    <row r="24" ht="15" customHeight="1" thickTop="1">
      <c r="T24" s="211" t="s">
        <v>253</v>
      </c>
    </row>
    <row r="25" spans="1:20" ht="39.75" customHeight="1">
      <c r="A25" s="445" t="s">
        <v>438</v>
      </c>
      <c r="B25" s="445"/>
      <c r="C25" s="445"/>
      <c r="D25" s="445"/>
      <c r="E25" s="445"/>
      <c r="F25" s="216"/>
      <c r="G25" s="216"/>
      <c r="H25" s="216"/>
      <c r="I25" s="216"/>
      <c r="J25" s="216"/>
      <c r="K25" s="216"/>
      <c r="L25" s="216"/>
      <c r="T25" s="211" t="s">
        <v>254</v>
      </c>
    </row>
    <row r="26" ht="15.75" thickBot="1">
      <c r="T26" s="211" t="s">
        <v>260</v>
      </c>
    </row>
    <row r="27" spans="1:5" ht="157.5" customHeight="1" thickTop="1">
      <c r="A27" s="199" t="s">
        <v>120</v>
      </c>
      <c r="B27" s="200" t="s">
        <v>223</v>
      </c>
      <c r="C27" s="200" t="s">
        <v>121</v>
      </c>
      <c r="D27" s="200" t="s">
        <v>122</v>
      </c>
      <c r="E27" s="201" t="s">
        <v>224</v>
      </c>
    </row>
    <row r="28" spans="1:5" ht="15" customHeight="1">
      <c r="A28" s="59"/>
      <c r="B28" s="160"/>
      <c r="C28" s="160"/>
      <c r="D28" s="160"/>
      <c r="E28" s="161"/>
    </row>
    <row r="29" spans="1:5" ht="116.25" customHeight="1" thickBot="1">
      <c r="A29" s="157" t="s">
        <v>546</v>
      </c>
      <c r="B29" s="158" t="s">
        <v>547</v>
      </c>
      <c r="C29" s="158" t="s">
        <v>548</v>
      </c>
      <c r="D29" s="158" t="s">
        <v>549</v>
      </c>
      <c r="E29" s="306" t="s">
        <v>552</v>
      </c>
    </row>
    <row r="30" spans="1:5" ht="116.25" customHeight="1" thickBot="1" thickTop="1">
      <c r="A30" s="157" t="s">
        <v>550</v>
      </c>
      <c r="B30" s="158" t="s">
        <v>551</v>
      </c>
      <c r="C30" s="158" t="s">
        <v>548</v>
      </c>
      <c r="D30" s="158" t="s">
        <v>549</v>
      </c>
      <c r="E30" s="306" t="s">
        <v>553</v>
      </c>
    </row>
    <row r="31" spans="1:5" ht="170.25" customHeight="1" thickTop="1">
      <c r="A31" s="303" t="s">
        <v>554</v>
      </c>
      <c r="B31" s="304" t="s">
        <v>555</v>
      </c>
      <c r="C31" s="305" t="s">
        <v>556</v>
      </c>
      <c r="D31" s="305" t="s">
        <v>557</v>
      </c>
      <c r="E31" s="305" t="s">
        <v>575</v>
      </c>
    </row>
    <row r="32" spans="1:5" ht="409.5" customHeight="1">
      <c r="A32" s="303" t="s">
        <v>558</v>
      </c>
      <c r="B32" s="304" t="s">
        <v>559</v>
      </c>
      <c r="C32" s="305" t="s">
        <v>556</v>
      </c>
      <c r="D32" s="305" t="s">
        <v>560</v>
      </c>
      <c r="E32" s="305" t="s">
        <v>561</v>
      </c>
    </row>
    <row r="34" s="234" customFormat="1" ht="14.25">
      <c r="A34" s="258" t="s">
        <v>439</v>
      </c>
    </row>
    <row r="36" spans="1:3" ht="15">
      <c r="A36" s="445" t="s">
        <v>437</v>
      </c>
      <c r="B36" s="445"/>
      <c r="C36" s="445"/>
    </row>
    <row r="37" spans="1:5" ht="15.75" customHeight="1">
      <c r="A37" s="445"/>
      <c r="B37" s="445"/>
      <c r="C37" s="445"/>
      <c r="D37" s="259"/>
      <c r="E37" s="259"/>
    </row>
    <row r="38" ht="15.75" thickBot="1"/>
    <row r="39" spans="1:19" ht="95.25" customHeight="1" thickBot="1" thickTop="1">
      <c r="A39" s="164" t="s">
        <v>380</v>
      </c>
      <c r="B39" s="163" t="s">
        <v>435</v>
      </c>
      <c r="C39" s="162" t="s">
        <v>436</v>
      </c>
      <c r="D39" s="156"/>
      <c r="E39" s="156"/>
      <c r="F39" s="156"/>
      <c r="G39" s="156"/>
      <c r="H39" s="156"/>
      <c r="I39" s="156"/>
      <c r="J39" s="156"/>
      <c r="K39" s="156"/>
      <c r="L39" s="156"/>
      <c r="M39" s="156"/>
      <c r="N39" s="156"/>
      <c r="O39" s="156"/>
      <c r="P39" s="156"/>
      <c r="Q39" s="156"/>
      <c r="R39" s="156"/>
      <c r="S39" s="156"/>
    </row>
    <row r="40" spans="1:3" ht="15.75" thickTop="1">
      <c r="A40" s="165" t="s">
        <v>381</v>
      </c>
      <c r="B40" s="260">
        <v>16</v>
      </c>
      <c r="C40" s="261">
        <v>16</v>
      </c>
    </row>
    <row r="41" spans="1:3" ht="15">
      <c r="A41" s="166" t="s">
        <v>382</v>
      </c>
      <c r="B41" s="262"/>
      <c r="C41" s="263"/>
    </row>
    <row r="42" spans="1:3" ht="15">
      <c r="A42" s="166" t="s">
        <v>383</v>
      </c>
      <c r="B42" s="262"/>
      <c r="C42" s="263"/>
    </row>
    <row r="43" spans="1:3" ht="15">
      <c r="A43" s="166" t="s">
        <v>384</v>
      </c>
      <c r="B43" s="262"/>
      <c r="C43" s="263"/>
    </row>
    <row r="44" spans="1:3" ht="15">
      <c r="A44" s="166" t="s">
        <v>385</v>
      </c>
      <c r="B44" s="262"/>
      <c r="C44" s="263"/>
    </row>
    <row r="45" spans="1:3" ht="15">
      <c r="A45" s="166" t="s">
        <v>386</v>
      </c>
      <c r="B45" s="262"/>
      <c r="C45" s="263"/>
    </row>
    <row r="46" spans="1:3" ht="15">
      <c r="A46" s="166" t="s">
        <v>387</v>
      </c>
      <c r="B46" s="262"/>
      <c r="C46" s="263"/>
    </row>
    <row r="47" spans="1:3" ht="15">
      <c r="A47" s="166" t="s">
        <v>388</v>
      </c>
      <c r="B47" s="262">
        <v>3</v>
      </c>
      <c r="C47" s="263">
        <v>3</v>
      </c>
    </row>
    <row r="48" spans="1:3" ht="15">
      <c r="A48" s="166" t="s">
        <v>389</v>
      </c>
      <c r="B48" s="262">
        <v>4</v>
      </c>
      <c r="C48" s="263">
        <v>4</v>
      </c>
    </row>
    <row r="49" spans="1:3" ht="15">
      <c r="A49" s="166" t="s">
        <v>390</v>
      </c>
      <c r="B49" s="262"/>
      <c r="C49" s="263"/>
    </row>
    <row r="50" spans="1:3" ht="15">
      <c r="A50" s="166" t="s">
        <v>391</v>
      </c>
      <c r="B50" s="262">
        <v>2</v>
      </c>
      <c r="C50" s="263">
        <v>2</v>
      </c>
    </row>
    <row r="51" spans="1:3" ht="15">
      <c r="A51" s="166" t="s">
        <v>392</v>
      </c>
      <c r="B51" s="262">
        <v>12</v>
      </c>
      <c r="C51" s="263">
        <v>12</v>
      </c>
    </row>
    <row r="52" spans="1:3" ht="15">
      <c r="A52" s="166" t="s">
        <v>393</v>
      </c>
      <c r="B52" s="262">
        <v>1</v>
      </c>
      <c r="C52" s="263">
        <v>1</v>
      </c>
    </row>
    <row r="53" spans="1:3" ht="15">
      <c r="A53" s="166" t="s">
        <v>394</v>
      </c>
      <c r="B53" s="262">
        <v>1</v>
      </c>
      <c r="C53" s="263">
        <v>1</v>
      </c>
    </row>
    <row r="54" spans="1:3" ht="15">
      <c r="A54" s="166" t="s">
        <v>395</v>
      </c>
      <c r="B54" s="262"/>
      <c r="C54" s="263"/>
    </row>
    <row r="55" spans="1:3" ht="15">
      <c r="A55" s="166" t="s">
        <v>396</v>
      </c>
      <c r="B55" s="262"/>
      <c r="C55" s="263"/>
    </row>
    <row r="56" spans="1:3" ht="15">
      <c r="A56" s="166" t="s">
        <v>397</v>
      </c>
      <c r="B56" s="262">
        <v>2</v>
      </c>
      <c r="C56" s="263">
        <v>2</v>
      </c>
    </row>
    <row r="57" spans="1:3" ht="15">
      <c r="A57" s="166" t="s">
        <v>398</v>
      </c>
      <c r="B57" s="262"/>
      <c r="C57" s="263"/>
    </row>
    <row r="58" spans="1:3" ht="15">
      <c r="A58" s="166" t="s">
        <v>399</v>
      </c>
      <c r="B58" s="262">
        <v>13</v>
      </c>
      <c r="C58" s="263">
        <v>13</v>
      </c>
    </row>
    <row r="59" spans="1:3" ht="15">
      <c r="A59" s="166" t="s">
        <v>400</v>
      </c>
      <c r="B59" s="262">
        <v>5</v>
      </c>
      <c r="C59" s="263">
        <v>5</v>
      </c>
    </row>
    <row r="60" spans="1:3" ht="15">
      <c r="A60" s="166" t="s">
        <v>401</v>
      </c>
      <c r="B60" s="262">
        <v>1</v>
      </c>
      <c r="C60" s="263">
        <v>1</v>
      </c>
    </row>
    <row r="61" spans="1:3" ht="15">
      <c r="A61" s="166" t="s">
        <v>402</v>
      </c>
      <c r="B61" s="262"/>
      <c r="C61" s="263"/>
    </row>
    <row r="62" spans="1:3" ht="15">
      <c r="A62" s="166" t="s">
        <v>403</v>
      </c>
      <c r="B62" s="262">
        <v>1</v>
      </c>
      <c r="C62" s="263">
        <v>1</v>
      </c>
    </row>
    <row r="63" spans="1:3" ht="15">
      <c r="A63" s="166" t="s">
        <v>404</v>
      </c>
      <c r="B63" s="262">
        <v>4</v>
      </c>
      <c r="C63" s="263">
        <v>4</v>
      </c>
    </row>
    <row r="64" spans="1:3" ht="15">
      <c r="A64" s="166" t="s">
        <v>405</v>
      </c>
      <c r="B64" s="262"/>
      <c r="C64" s="263"/>
    </row>
    <row r="65" spans="1:3" ht="15">
      <c r="A65" s="166" t="s">
        <v>406</v>
      </c>
      <c r="B65" s="262">
        <v>4</v>
      </c>
      <c r="C65" s="263">
        <v>4</v>
      </c>
    </row>
    <row r="66" spans="1:3" ht="15">
      <c r="A66" s="166" t="s">
        <v>407</v>
      </c>
      <c r="B66" s="262">
        <v>1</v>
      </c>
      <c r="C66" s="263">
        <v>1</v>
      </c>
    </row>
    <row r="67" spans="1:3" ht="15">
      <c r="A67" s="166" t="s">
        <v>408</v>
      </c>
      <c r="B67" s="262">
        <v>1</v>
      </c>
      <c r="C67" s="263">
        <v>1</v>
      </c>
    </row>
    <row r="68" spans="1:3" ht="15">
      <c r="A68" s="166" t="s">
        <v>409</v>
      </c>
      <c r="B68" s="262">
        <v>3</v>
      </c>
      <c r="C68" s="263">
        <v>3</v>
      </c>
    </row>
    <row r="69" spans="1:3" ht="15">
      <c r="A69" s="166" t="s">
        <v>410</v>
      </c>
      <c r="B69" s="262">
        <v>4</v>
      </c>
      <c r="C69" s="263">
        <v>4</v>
      </c>
    </row>
    <row r="70" spans="1:3" ht="15">
      <c r="A70" s="166" t="s">
        <v>411</v>
      </c>
      <c r="B70" s="262"/>
      <c r="C70" s="263"/>
    </row>
    <row r="71" spans="1:3" ht="15">
      <c r="A71" s="166" t="s">
        <v>412</v>
      </c>
      <c r="B71" s="262">
        <v>26</v>
      </c>
      <c r="C71" s="263">
        <v>26</v>
      </c>
    </row>
    <row r="72" spans="1:3" ht="15">
      <c r="A72" s="166" t="s">
        <v>413</v>
      </c>
      <c r="B72" s="262">
        <v>3</v>
      </c>
      <c r="C72" s="263">
        <v>2</v>
      </c>
    </row>
    <row r="73" spans="1:3" ht="15">
      <c r="A73" s="166" t="s">
        <v>414</v>
      </c>
      <c r="B73" s="262"/>
      <c r="C73" s="263"/>
    </row>
    <row r="74" spans="1:3" ht="15">
      <c r="A74" s="166" t="s">
        <v>415</v>
      </c>
      <c r="B74" s="262"/>
      <c r="C74" s="263"/>
    </row>
    <row r="75" spans="1:3" ht="15">
      <c r="A75" s="166" t="s">
        <v>416</v>
      </c>
      <c r="B75" s="262"/>
      <c r="C75" s="263"/>
    </row>
    <row r="76" spans="1:3" ht="15">
      <c r="A76" s="166" t="s">
        <v>417</v>
      </c>
      <c r="B76" s="262">
        <v>1</v>
      </c>
      <c r="C76" s="263">
        <v>1</v>
      </c>
    </row>
    <row r="77" spans="1:3" ht="15">
      <c r="A77" s="166" t="s">
        <v>418</v>
      </c>
      <c r="B77" s="262">
        <v>1</v>
      </c>
      <c r="C77" s="263">
        <v>1</v>
      </c>
    </row>
    <row r="78" spans="1:3" ht="15">
      <c r="A78" s="166" t="s">
        <v>419</v>
      </c>
      <c r="B78" s="262"/>
      <c r="C78" s="263"/>
    </row>
    <row r="79" spans="1:3" ht="15">
      <c r="A79" s="166" t="s">
        <v>420</v>
      </c>
      <c r="B79" s="262">
        <v>12</v>
      </c>
      <c r="C79" s="263">
        <v>12</v>
      </c>
    </row>
    <row r="80" spans="1:3" ht="15">
      <c r="A80" s="166" t="s">
        <v>421</v>
      </c>
      <c r="B80" s="262">
        <v>4</v>
      </c>
      <c r="C80" s="263">
        <v>4</v>
      </c>
    </row>
    <row r="81" spans="1:3" ht="15">
      <c r="A81" s="166" t="s">
        <v>422</v>
      </c>
      <c r="B81" s="262">
        <v>8</v>
      </c>
      <c r="C81" s="263">
        <v>8</v>
      </c>
    </row>
    <row r="82" spans="1:3" ht="15">
      <c r="A82" s="166" t="s">
        <v>423</v>
      </c>
      <c r="B82" s="262"/>
      <c r="C82" s="263"/>
    </row>
    <row r="83" spans="1:3" ht="15">
      <c r="A83" s="166" t="s">
        <v>424</v>
      </c>
      <c r="B83" s="262">
        <v>3</v>
      </c>
      <c r="C83" s="263">
        <v>3</v>
      </c>
    </row>
    <row r="84" spans="1:3" ht="15">
      <c r="A84" s="166" t="s">
        <v>425</v>
      </c>
      <c r="B84" s="262">
        <v>3</v>
      </c>
      <c r="C84" s="263">
        <v>3</v>
      </c>
    </row>
    <row r="85" spans="1:3" ht="15">
      <c r="A85" s="166" t="s">
        <v>426</v>
      </c>
      <c r="B85" s="262">
        <v>84</v>
      </c>
      <c r="C85" s="263">
        <v>81</v>
      </c>
    </row>
    <row r="86" spans="1:3" ht="15">
      <c r="A86" s="166" t="s">
        <v>427</v>
      </c>
      <c r="B86" s="262">
        <v>6</v>
      </c>
      <c r="C86" s="263">
        <v>6</v>
      </c>
    </row>
    <row r="87" spans="1:3" ht="15">
      <c r="A87" s="166" t="s">
        <v>428</v>
      </c>
      <c r="B87" s="262">
        <v>2</v>
      </c>
      <c r="C87" s="263">
        <v>2</v>
      </c>
    </row>
    <row r="88" spans="1:3" ht="15">
      <c r="A88" s="166" t="s">
        <v>429</v>
      </c>
      <c r="B88" s="262">
        <v>8</v>
      </c>
      <c r="C88" s="263">
        <v>8</v>
      </c>
    </row>
    <row r="89" spans="1:3" ht="15">
      <c r="A89" s="166" t="s">
        <v>430</v>
      </c>
      <c r="B89" s="262"/>
      <c r="C89" s="263"/>
    </row>
    <row r="90" spans="1:3" ht="15">
      <c r="A90" s="166" t="s">
        <v>431</v>
      </c>
      <c r="B90" s="262"/>
      <c r="C90" s="263"/>
    </row>
    <row r="91" spans="1:3" ht="15">
      <c r="A91" s="166" t="s">
        <v>432</v>
      </c>
      <c r="B91" s="262"/>
      <c r="C91" s="263"/>
    </row>
    <row r="92" spans="1:3" ht="15.75" thickBot="1">
      <c r="A92" s="166" t="s">
        <v>433</v>
      </c>
      <c r="B92" s="264">
        <v>13</v>
      </c>
      <c r="C92" s="265">
        <v>13</v>
      </c>
    </row>
    <row r="93" spans="1:3" ht="16.5" thickBot="1" thickTop="1">
      <c r="A93" s="167" t="s">
        <v>434</v>
      </c>
      <c r="B93" s="266">
        <f>SUM(B40:B92)</f>
        <v>252</v>
      </c>
      <c r="C93" s="267">
        <f>SUM(C40:C92)</f>
        <v>248</v>
      </c>
    </row>
    <row r="94" ht="15.75" thickTop="1"/>
  </sheetData>
  <sheetProtection formatCells="0" formatColumns="0" formatRows="0" insertColumns="0" insertRows="0" insertHyperlinks="0" deleteColumns="0" deleteRows="0" sort="0" autoFilter="0" pivotTables="0"/>
  <mergeCells count="22">
    <mergeCell ref="A36:C37"/>
    <mergeCell ref="C10:F10"/>
    <mergeCell ref="A13:F13"/>
    <mergeCell ref="A10:A11"/>
    <mergeCell ref="B10:B11"/>
    <mergeCell ref="C17:C18"/>
    <mergeCell ref="A17:A18"/>
    <mergeCell ref="B23:M23"/>
    <mergeCell ref="B17:B18"/>
    <mergeCell ref="A20:I20"/>
    <mergeCell ref="A25:E25"/>
    <mergeCell ref="A21:M21"/>
    <mergeCell ref="B22:M22"/>
    <mergeCell ref="E17:F17"/>
    <mergeCell ref="G17:N17"/>
    <mergeCell ref="D17:D18"/>
    <mergeCell ref="A1:I1"/>
    <mergeCell ref="A3:E3"/>
    <mergeCell ref="A6:E6"/>
    <mergeCell ref="A14:H14"/>
    <mergeCell ref="A16:I16"/>
    <mergeCell ref="A8:H9"/>
  </mergeCells>
  <dataValidations count="3">
    <dataValidation type="whole" allowBlank="1" showInputMessage="1" showErrorMessage="1" errorTitle="Zła wartość" error="Komórka przyjmuje tylko wartości liczbowe całkowite" sqref="A5:C5 A12:D12 E19:N19 A19:C19">
      <formula1>0</formula1>
      <formula2>100000000000000000</formula2>
    </dataValidation>
    <dataValidation type="whole" allowBlank="1" showInputMessage="1" showErrorMessage="1" error="Komórka przyjmuje tylko wartości liczbowe" sqref="B40:C92">
      <formula1>0</formula1>
      <formula2>1E+22</formula2>
    </dataValidation>
    <dataValidation type="textLength" allowBlank="1" showInputMessage="1" showErrorMessage="1" sqref="A13:F13">
      <formula1>0</formula1>
      <formula2>0</formula2>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theme="6" tint="0.5999900102615356"/>
  </sheetPr>
  <dimension ref="A1:J18"/>
  <sheetViews>
    <sheetView showGridLines="0" workbookViewId="0" topLeftCell="A1">
      <selection activeCell="B20" sqref="B20"/>
    </sheetView>
  </sheetViews>
  <sheetFormatPr defaultColWidth="9.140625" defaultRowHeight="15"/>
  <cols>
    <col min="1" max="1" width="20.28125" style="211" customWidth="1"/>
    <col min="2" max="2" width="22.7109375" style="211" customWidth="1"/>
    <col min="3" max="3" width="25.8515625" style="211" customWidth="1"/>
    <col min="4" max="4" width="22.8515625" style="211" customWidth="1"/>
    <col min="5" max="5" width="24.7109375" style="211" customWidth="1"/>
    <col min="6" max="6" width="28.00390625" style="211" customWidth="1"/>
    <col min="7" max="7" width="13.140625" style="211" customWidth="1"/>
    <col min="8" max="8" width="15.421875" style="211" customWidth="1"/>
    <col min="9" max="9" width="13.8515625" style="211" customWidth="1"/>
    <col min="10" max="11" width="9.140625" style="211" customWidth="1"/>
    <col min="12" max="12" width="10.00390625" style="211" customWidth="1"/>
    <col min="13" max="13" width="12.00390625" style="211" customWidth="1"/>
    <col min="14" max="14" width="9.140625" style="211" customWidth="1"/>
    <col min="15" max="15" width="6.140625" style="211" customWidth="1"/>
    <col min="16" max="16384" width="9.140625" style="211" customWidth="1"/>
  </cols>
  <sheetData>
    <row r="1" spans="1:10" ht="18.75">
      <c r="A1" s="475" t="s">
        <v>327</v>
      </c>
      <c r="B1" s="443"/>
      <c r="C1" s="443"/>
      <c r="D1" s="443"/>
      <c r="E1" s="443"/>
      <c r="F1" s="443"/>
      <c r="G1" s="443"/>
      <c r="H1" s="443"/>
      <c r="I1" s="443"/>
      <c r="J1" s="443"/>
    </row>
    <row r="3" spans="1:10" ht="16.5" thickBot="1">
      <c r="A3" s="485" t="s">
        <v>328</v>
      </c>
      <c r="B3" s="485"/>
      <c r="C3" s="485"/>
      <c r="D3" s="485"/>
      <c r="E3" s="485"/>
      <c r="F3" s="485"/>
      <c r="G3" s="485"/>
      <c r="H3" s="485"/>
      <c r="I3" s="485"/>
      <c r="J3" s="485"/>
    </row>
    <row r="4" spans="1:8" ht="62.25" customHeight="1" thickTop="1">
      <c r="A4" s="433" t="s">
        <v>124</v>
      </c>
      <c r="B4" s="179" t="s">
        <v>226</v>
      </c>
      <c r="C4" s="179" t="s">
        <v>125</v>
      </c>
      <c r="D4" s="435" t="s">
        <v>225</v>
      </c>
      <c r="E4" s="179" t="s">
        <v>127</v>
      </c>
      <c r="F4" s="435" t="s">
        <v>129</v>
      </c>
      <c r="G4" s="435" t="s">
        <v>130</v>
      </c>
      <c r="H4" s="453" t="s">
        <v>131</v>
      </c>
    </row>
    <row r="5" spans="1:8" ht="15.75" thickBot="1">
      <c r="A5" s="434"/>
      <c r="B5" s="180" t="s">
        <v>227</v>
      </c>
      <c r="C5" s="180" t="s">
        <v>126</v>
      </c>
      <c r="D5" s="436"/>
      <c r="E5" s="180" t="s">
        <v>128</v>
      </c>
      <c r="F5" s="436"/>
      <c r="G5" s="436"/>
      <c r="H5" s="511"/>
    </row>
    <row r="6" spans="1:8" ht="108.75" thickTop="1">
      <c r="A6" s="73" t="s">
        <v>519</v>
      </c>
      <c r="B6" s="14" t="s">
        <v>520</v>
      </c>
      <c r="C6" s="14" t="s">
        <v>521</v>
      </c>
      <c r="D6" s="14" t="s">
        <v>494</v>
      </c>
      <c r="E6" s="14" t="s">
        <v>522</v>
      </c>
      <c r="F6" s="14" t="s">
        <v>523</v>
      </c>
      <c r="G6" s="14" t="s">
        <v>524</v>
      </c>
      <c r="H6" s="74" t="s">
        <v>525</v>
      </c>
    </row>
    <row r="7" spans="1:8" ht="48">
      <c r="A7" s="293" t="s">
        <v>519</v>
      </c>
      <c r="B7" s="290" t="s">
        <v>526</v>
      </c>
      <c r="C7" s="290" t="s">
        <v>527</v>
      </c>
      <c r="D7" s="290" t="s">
        <v>494</v>
      </c>
      <c r="E7" s="290" t="s">
        <v>522</v>
      </c>
      <c r="F7" s="290" t="s">
        <v>523</v>
      </c>
      <c r="G7" s="290" t="s">
        <v>528</v>
      </c>
      <c r="H7" s="294" t="s">
        <v>529</v>
      </c>
    </row>
    <row r="8" spans="1:8" ht="48">
      <c r="A8" s="293" t="s">
        <v>519</v>
      </c>
      <c r="B8" s="290" t="s">
        <v>530</v>
      </c>
      <c r="C8" s="290" t="s">
        <v>531</v>
      </c>
      <c r="D8" s="290" t="s">
        <v>494</v>
      </c>
      <c r="E8" s="290" t="s">
        <v>522</v>
      </c>
      <c r="F8" s="290" t="s">
        <v>523</v>
      </c>
      <c r="G8" s="290" t="s">
        <v>528</v>
      </c>
      <c r="H8" s="294" t="s">
        <v>529</v>
      </c>
    </row>
    <row r="9" spans="1:8" ht="96">
      <c r="A9" s="293" t="s">
        <v>499</v>
      </c>
      <c r="B9" s="290" t="s">
        <v>532</v>
      </c>
      <c r="C9" s="290" t="s">
        <v>533</v>
      </c>
      <c r="D9" s="290" t="s">
        <v>494</v>
      </c>
      <c r="E9" s="290" t="s">
        <v>534</v>
      </c>
      <c r="F9" s="290" t="s">
        <v>523</v>
      </c>
      <c r="G9" s="290" t="s">
        <v>535</v>
      </c>
      <c r="H9" s="294" t="s">
        <v>536</v>
      </c>
    </row>
    <row r="10" spans="1:8" ht="84">
      <c r="A10" s="293" t="s">
        <v>491</v>
      </c>
      <c r="B10" s="290" t="s">
        <v>492</v>
      </c>
      <c r="C10" s="290" t="s">
        <v>493</v>
      </c>
      <c r="D10" s="290" t="s">
        <v>494</v>
      </c>
      <c r="E10" s="290" t="s">
        <v>495</v>
      </c>
      <c r="F10" s="290" t="s">
        <v>496</v>
      </c>
      <c r="G10" s="290" t="s">
        <v>497</v>
      </c>
      <c r="H10" s="294" t="s">
        <v>498</v>
      </c>
    </row>
    <row r="11" spans="1:8" ht="132">
      <c r="A11" s="293" t="s">
        <v>499</v>
      </c>
      <c r="B11" s="290" t="s">
        <v>500</v>
      </c>
      <c r="C11" s="290" t="s">
        <v>501</v>
      </c>
      <c r="D11" s="290" t="s">
        <v>494</v>
      </c>
      <c r="E11" s="290" t="s">
        <v>502</v>
      </c>
      <c r="F11" s="290" t="s">
        <v>503</v>
      </c>
      <c r="G11" s="290" t="s">
        <v>504</v>
      </c>
      <c r="H11" s="294" t="s">
        <v>505</v>
      </c>
    </row>
    <row r="12" spans="1:8" ht="132">
      <c r="A12" s="293" t="s">
        <v>506</v>
      </c>
      <c r="B12" s="290" t="s">
        <v>507</v>
      </c>
      <c r="C12" s="290" t="s">
        <v>508</v>
      </c>
      <c r="D12" s="290" t="s">
        <v>494</v>
      </c>
      <c r="E12" s="290" t="s">
        <v>509</v>
      </c>
      <c r="F12" s="290" t="s">
        <v>510</v>
      </c>
      <c r="G12" s="290" t="s">
        <v>511</v>
      </c>
      <c r="H12" s="294" t="s">
        <v>498</v>
      </c>
    </row>
    <row r="13" spans="1:8" ht="294" customHeight="1" thickBot="1">
      <c r="A13" s="26" t="s">
        <v>512</v>
      </c>
      <c r="B13" s="24" t="s">
        <v>513</v>
      </c>
      <c r="C13" s="24" t="s">
        <v>514</v>
      </c>
      <c r="D13" s="24" t="s">
        <v>494</v>
      </c>
      <c r="E13" s="24" t="s">
        <v>515</v>
      </c>
      <c r="F13" s="24" t="s">
        <v>516</v>
      </c>
      <c r="G13" s="24" t="s">
        <v>517</v>
      </c>
      <c r="H13" s="66" t="s">
        <v>518</v>
      </c>
    </row>
    <row r="14" spans="1:3" ht="15.75" thickTop="1">
      <c r="A14" s="543" t="s">
        <v>134</v>
      </c>
      <c r="B14" s="543"/>
      <c r="C14" s="543"/>
    </row>
    <row r="16" spans="1:8" ht="16.5" customHeight="1" thickBot="1">
      <c r="A16" s="542" t="s">
        <v>615</v>
      </c>
      <c r="B16" s="542"/>
      <c r="C16" s="542"/>
      <c r="D16" s="542"/>
      <c r="E16" s="542"/>
      <c r="F16" s="542"/>
      <c r="G16" s="542"/>
      <c r="H16" s="542"/>
    </row>
    <row r="17" spans="1:2" ht="25.5" thickBot="1" thickTop="1">
      <c r="A17" s="40" t="s">
        <v>132</v>
      </c>
      <c r="B17" s="42" t="s">
        <v>133</v>
      </c>
    </row>
    <row r="18" spans="1:2" ht="16.5" thickBot="1" thickTop="1">
      <c r="A18" s="185">
        <v>7</v>
      </c>
      <c r="B18" s="31">
        <v>7</v>
      </c>
    </row>
    <row r="19" ht="15.75" thickTop="1"/>
  </sheetData>
  <sheetProtection formatCells="0" formatColumns="0" formatRows="0" insertHyperlinks="0" deleteColumns="0" deleteRows="0" sort="0" autoFilter="0" pivotTables="0"/>
  <mergeCells count="9">
    <mergeCell ref="A16:H16"/>
    <mergeCell ref="A1:J1"/>
    <mergeCell ref="A3:J3"/>
    <mergeCell ref="A4:A5"/>
    <mergeCell ref="D4:D5"/>
    <mergeCell ref="A14:C14"/>
    <mergeCell ref="F4:F5"/>
    <mergeCell ref="G4:G5"/>
    <mergeCell ref="H4:H5"/>
  </mergeCells>
  <dataValidations count="2">
    <dataValidation type="whole" allowBlank="1" showInputMessage="1" showErrorMessage="1" errorTitle="Zła wartość" error="Komórka przyjmuje tylko wartości liczbowe całkowite" sqref="A18:B18">
      <formula1>0</formula1>
      <formula2>10000000000000000000</formula2>
    </dataValidation>
    <dataValidation type="list" allowBlank="1" showInputMessage="1" showErrorMessage="1" error="Proszę wybrać z listy" sqref="D13">
      <formula1>$L$13:$L$13</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6" tint="0.5999900102615356"/>
  </sheetPr>
  <dimension ref="A1:H39"/>
  <sheetViews>
    <sheetView showGridLines="0" workbookViewId="0" topLeftCell="A25">
      <selection activeCell="A16" sqref="A16"/>
    </sheetView>
  </sheetViews>
  <sheetFormatPr defaultColWidth="9.140625" defaultRowHeight="15"/>
  <cols>
    <col min="1" max="1" width="92.7109375" style="211" customWidth="1"/>
    <col min="2" max="2" width="131.28125" style="211" customWidth="1"/>
    <col min="3" max="3" width="19.57421875" style="211" customWidth="1"/>
    <col min="4" max="4" width="30.00390625" style="211" customWidth="1"/>
    <col min="5" max="16384" width="9.140625" style="211" customWidth="1"/>
  </cols>
  <sheetData>
    <row r="1" spans="1:5" ht="18.75">
      <c r="A1" s="443" t="s">
        <v>329</v>
      </c>
      <c r="B1" s="443"/>
      <c r="C1" s="443"/>
      <c r="D1" s="443"/>
      <c r="E1" s="443"/>
    </row>
    <row r="2" ht="15">
      <c r="A2" s="268"/>
    </row>
    <row r="3" spans="1:8" ht="16.5" thickBot="1">
      <c r="A3" s="464" t="s">
        <v>330</v>
      </c>
      <c r="B3" s="464"/>
      <c r="C3" s="464"/>
      <c r="D3" s="464"/>
      <c r="E3" s="269"/>
      <c r="F3" s="269"/>
      <c r="G3" s="269"/>
      <c r="H3" s="269"/>
    </row>
    <row r="4" spans="1:7" ht="33" thickBot="1" thickTop="1">
      <c r="A4" s="146" t="s">
        <v>135</v>
      </c>
      <c r="B4" s="147" t="s">
        <v>136</v>
      </c>
      <c r="C4" s="148" t="s">
        <v>137</v>
      </c>
      <c r="D4" s="270"/>
      <c r="E4" s="270"/>
      <c r="F4" s="270"/>
      <c r="G4" s="270"/>
    </row>
    <row r="5" spans="1:7" ht="30.75" thickTop="1">
      <c r="A5" s="149" t="s">
        <v>138</v>
      </c>
      <c r="B5" s="150" t="s">
        <v>139</v>
      </c>
      <c r="C5" s="151"/>
      <c r="D5" s="270"/>
      <c r="E5" s="270"/>
      <c r="F5" s="270"/>
      <c r="G5" s="270"/>
    </row>
    <row r="6" spans="1:7" ht="45">
      <c r="A6" s="197" t="s">
        <v>140</v>
      </c>
      <c r="B6" s="194" t="s">
        <v>141</v>
      </c>
      <c r="C6" s="195">
        <f>1</f>
        <v>1</v>
      </c>
      <c r="D6" s="270"/>
      <c r="E6" s="270"/>
      <c r="F6" s="270"/>
      <c r="G6" s="270"/>
    </row>
    <row r="7" spans="1:7" ht="45">
      <c r="A7" s="197" t="s">
        <v>142</v>
      </c>
      <c r="B7" s="194" t="s">
        <v>143</v>
      </c>
      <c r="C7" s="195">
        <f>1+1+1+2</f>
        <v>5</v>
      </c>
      <c r="D7" s="270"/>
      <c r="E7" s="270"/>
      <c r="F7" s="270"/>
      <c r="G7" s="270"/>
    </row>
    <row r="8" spans="1:7" ht="45">
      <c r="A8" s="197" t="s">
        <v>144</v>
      </c>
      <c r="B8" s="194" t="s">
        <v>365</v>
      </c>
      <c r="C8" s="195"/>
      <c r="D8" s="270"/>
      <c r="E8" s="270"/>
      <c r="F8" s="270"/>
      <c r="G8" s="270"/>
    </row>
    <row r="9" spans="1:7" ht="75">
      <c r="A9" s="197" t="s">
        <v>145</v>
      </c>
      <c r="B9" s="194" t="s">
        <v>146</v>
      </c>
      <c r="C9" s="195">
        <f>18+3</f>
        <v>21</v>
      </c>
      <c r="D9" s="270"/>
      <c r="E9" s="270"/>
      <c r="F9" s="270"/>
      <c r="G9" s="270"/>
    </row>
    <row r="10" spans="1:7" ht="75">
      <c r="A10" s="197" t="s">
        <v>145</v>
      </c>
      <c r="B10" s="194" t="s">
        <v>147</v>
      </c>
      <c r="C10" s="195"/>
      <c r="D10" s="270"/>
      <c r="E10" s="270"/>
      <c r="F10" s="270"/>
      <c r="G10" s="270"/>
    </row>
    <row r="11" spans="1:7" ht="75">
      <c r="A11" s="197" t="s">
        <v>145</v>
      </c>
      <c r="B11" s="194" t="s">
        <v>148</v>
      </c>
      <c r="C11" s="195"/>
      <c r="D11" s="270"/>
      <c r="E11" s="270"/>
      <c r="F11" s="270"/>
      <c r="G11" s="270"/>
    </row>
    <row r="12" spans="1:7" ht="45">
      <c r="A12" s="197" t="s">
        <v>457</v>
      </c>
      <c r="B12" s="194" t="s">
        <v>149</v>
      </c>
      <c r="C12" s="195">
        <v>3</v>
      </c>
      <c r="D12" s="270"/>
      <c r="E12" s="270"/>
      <c r="F12" s="270"/>
      <c r="G12" s="270"/>
    </row>
    <row r="13" spans="1:7" ht="15">
      <c r="A13" s="197" t="s">
        <v>150</v>
      </c>
      <c r="B13" s="544" t="s">
        <v>366</v>
      </c>
      <c r="C13" s="545"/>
      <c r="D13" s="270"/>
      <c r="E13" s="270"/>
      <c r="F13" s="270"/>
      <c r="G13" s="270"/>
    </row>
    <row r="14" spans="1:7" ht="15">
      <c r="A14" s="197" t="s">
        <v>151</v>
      </c>
      <c r="B14" s="544"/>
      <c r="C14" s="545"/>
      <c r="D14" s="270"/>
      <c r="E14" s="270"/>
      <c r="F14" s="270"/>
      <c r="G14" s="270"/>
    </row>
    <row r="15" spans="1:7" ht="30">
      <c r="A15" s="197" t="s">
        <v>152</v>
      </c>
      <c r="B15" s="544"/>
      <c r="C15" s="545"/>
      <c r="D15" s="270"/>
      <c r="E15" s="270"/>
      <c r="F15" s="270"/>
      <c r="G15" s="270"/>
    </row>
    <row r="16" spans="1:7" ht="45">
      <c r="A16" s="197" t="s">
        <v>153</v>
      </c>
      <c r="B16" s="544"/>
      <c r="C16" s="545"/>
      <c r="D16" s="270"/>
      <c r="E16" s="270"/>
      <c r="F16" s="270"/>
      <c r="G16" s="270"/>
    </row>
    <row r="17" spans="1:7" ht="105">
      <c r="A17" s="197" t="s">
        <v>154</v>
      </c>
      <c r="B17" s="194" t="s">
        <v>367</v>
      </c>
      <c r="C17" s="195"/>
      <c r="D17" s="270"/>
      <c r="E17" s="270"/>
      <c r="F17" s="270"/>
      <c r="G17" s="270"/>
    </row>
    <row r="18" spans="1:7" ht="30">
      <c r="A18" s="550" t="s">
        <v>155</v>
      </c>
      <c r="B18" s="194" t="s">
        <v>156</v>
      </c>
      <c r="C18" s="545">
        <f>6+6+11</f>
        <v>23</v>
      </c>
      <c r="D18" s="270"/>
      <c r="E18" s="270"/>
      <c r="F18" s="270"/>
      <c r="G18" s="270"/>
    </row>
    <row r="19" spans="1:7" ht="15">
      <c r="A19" s="550"/>
      <c r="B19" s="194" t="s">
        <v>458</v>
      </c>
      <c r="C19" s="545"/>
      <c r="D19" s="270"/>
      <c r="E19" s="270"/>
      <c r="F19" s="270"/>
      <c r="G19" s="270"/>
    </row>
    <row r="20" spans="1:7" ht="15">
      <c r="A20" s="550" t="s">
        <v>157</v>
      </c>
      <c r="B20" s="194" t="s">
        <v>158</v>
      </c>
      <c r="C20" s="545">
        <f>6+5+2</f>
        <v>13</v>
      </c>
      <c r="D20" s="270"/>
      <c r="E20" s="270"/>
      <c r="F20" s="270"/>
      <c r="G20" s="270"/>
    </row>
    <row r="21" spans="1:7" ht="15">
      <c r="A21" s="550"/>
      <c r="B21" s="194" t="s">
        <v>459</v>
      </c>
      <c r="C21" s="545"/>
      <c r="D21" s="270"/>
      <c r="E21" s="270"/>
      <c r="F21" s="270"/>
      <c r="G21" s="270"/>
    </row>
    <row r="22" spans="1:7" ht="30">
      <c r="A22" s="197" t="s">
        <v>159</v>
      </c>
      <c r="B22" s="194" t="s">
        <v>459</v>
      </c>
      <c r="C22" s="195">
        <f>2+0</f>
        <v>2</v>
      </c>
      <c r="D22" s="270"/>
      <c r="E22" s="270"/>
      <c r="F22" s="270"/>
      <c r="G22" s="270"/>
    </row>
    <row r="23" spans="1:7" ht="15">
      <c r="A23" s="197" t="s">
        <v>160</v>
      </c>
      <c r="B23" s="194" t="s">
        <v>161</v>
      </c>
      <c r="C23" s="195">
        <f>25+5+5+7</f>
        <v>42</v>
      </c>
      <c r="D23" s="270"/>
      <c r="E23" s="270"/>
      <c r="F23" s="270"/>
      <c r="G23" s="270"/>
    </row>
    <row r="24" spans="1:7" ht="30">
      <c r="A24" s="197" t="s">
        <v>162</v>
      </c>
      <c r="B24" s="194" t="s">
        <v>361</v>
      </c>
      <c r="C24" s="195">
        <f>2+2+5</f>
        <v>9</v>
      </c>
      <c r="D24" s="270"/>
      <c r="E24" s="270"/>
      <c r="F24" s="270"/>
      <c r="G24" s="270"/>
    </row>
    <row r="25" spans="1:7" ht="30">
      <c r="A25" s="197" t="s">
        <v>163</v>
      </c>
      <c r="B25" s="194" t="s">
        <v>368</v>
      </c>
      <c r="C25" s="195">
        <f>4+1</f>
        <v>5</v>
      </c>
      <c r="D25" s="270"/>
      <c r="E25" s="270"/>
      <c r="F25" s="270"/>
      <c r="G25" s="270"/>
    </row>
    <row r="26" spans="1:7" ht="30">
      <c r="A26" s="197" t="s">
        <v>164</v>
      </c>
      <c r="B26" s="194" t="s">
        <v>165</v>
      </c>
      <c r="C26" s="196">
        <v>0</v>
      </c>
      <c r="D26" s="270"/>
      <c r="E26" s="270"/>
      <c r="F26" s="270"/>
      <c r="G26" s="270"/>
    </row>
    <row r="27" spans="1:7" ht="30">
      <c r="A27" s="197" t="s">
        <v>166</v>
      </c>
      <c r="B27" s="194" t="s">
        <v>369</v>
      </c>
      <c r="C27" s="196">
        <f>2+13+2</f>
        <v>17</v>
      </c>
      <c r="D27" s="270"/>
      <c r="E27" s="270"/>
      <c r="F27" s="270"/>
      <c r="G27" s="270"/>
    </row>
    <row r="28" spans="1:7" ht="30">
      <c r="A28" s="197" t="s">
        <v>167</v>
      </c>
      <c r="B28" s="544" t="s">
        <v>370</v>
      </c>
      <c r="C28" s="546">
        <f>1</f>
        <v>1</v>
      </c>
      <c r="D28" s="270"/>
      <c r="E28" s="270"/>
      <c r="F28" s="270"/>
      <c r="G28" s="270"/>
    </row>
    <row r="29" spans="1:7" ht="30">
      <c r="A29" s="197" t="s">
        <v>371</v>
      </c>
      <c r="B29" s="544"/>
      <c r="C29" s="546"/>
      <c r="D29" s="270"/>
      <c r="E29" s="270"/>
      <c r="F29" s="270"/>
      <c r="G29" s="270"/>
    </row>
    <row r="30" spans="1:7" ht="45">
      <c r="A30" s="197" t="s">
        <v>372</v>
      </c>
      <c r="B30" s="544"/>
      <c r="C30" s="546"/>
      <c r="D30" s="270"/>
      <c r="E30" s="270"/>
      <c r="F30" s="270"/>
      <c r="G30" s="270"/>
    </row>
    <row r="31" spans="1:7" ht="45">
      <c r="A31" s="197" t="s">
        <v>168</v>
      </c>
      <c r="B31" s="544"/>
      <c r="C31" s="546"/>
      <c r="D31" s="270"/>
      <c r="E31" s="270"/>
      <c r="F31" s="270"/>
      <c r="G31" s="270"/>
    </row>
    <row r="32" spans="1:7" ht="15.75">
      <c r="A32" s="152" t="s">
        <v>271</v>
      </c>
      <c r="B32" s="153" t="s">
        <v>373</v>
      </c>
      <c r="C32" s="196">
        <f>18+10+10+10</f>
        <v>48</v>
      </c>
      <c r="D32" s="270"/>
      <c r="E32" s="270"/>
      <c r="F32" s="270"/>
      <c r="G32" s="270"/>
    </row>
    <row r="33" spans="1:8" ht="15.75" thickBot="1">
      <c r="A33" s="548" t="s">
        <v>169</v>
      </c>
      <c r="B33" s="549"/>
      <c r="C33" s="154">
        <f>SUM(C5:C31)</f>
        <v>142</v>
      </c>
      <c r="E33" s="270"/>
      <c r="F33" s="270"/>
      <c r="G33" s="270"/>
      <c r="H33" s="270"/>
    </row>
    <row r="34" ht="15.75" thickTop="1"/>
    <row r="35" spans="1:4" ht="48" customHeight="1">
      <c r="A35" s="547" t="s">
        <v>272</v>
      </c>
      <c r="B35" s="547"/>
      <c r="C35" s="547"/>
      <c r="D35" s="289"/>
    </row>
    <row r="36" ht="15.75" thickBot="1"/>
    <row r="37" spans="1:3" ht="37.5" customHeight="1" thickBot="1" thickTop="1">
      <c r="A37" s="124" t="s">
        <v>135</v>
      </c>
      <c r="B37" s="125" t="s">
        <v>136</v>
      </c>
      <c r="C37" s="126" t="s">
        <v>137</v>
      </c>
    </row>
    <row r="38" spans="1:3" ht="15.75" thickTop="1">
      <c r="A38" s="271"/>
      <c r="B38" s="272"/>
      <c r="C38" s="273"/>
    </row>
    <row r="39" spans="1:3" ht="15.75" thickBot="1">
      <c r="A39" s="274"/>
      <c r="B39" s="275"/>
      <c r="C39" s="276"/>
    </row>
    <row r="40" ht="15.75" thickTop="1"/>
  </sheetData>
  <sheetProtection formatCells="0" formatColumns="0" formatRows="0" insertColumns="0" insertRows="0" insertHyperlinks="0" deleteColumns="0" deleteRows="0" sort="0" autoFilter="0" pivotTables="0"/>
  <mergeCells count="12">
    <mergeCell ref="A35:C35"/>
    <mergeCell ref="A33:B33"/>
    <mergeCell ref="A18:A19"/>
    <mergeCell ref="C18:C19"/>
    <mergeCell ref="A20:A21"/>
    <mergeCell ref="C20:C21"/>
    <mergeCell ref="A1:E1"/>
    <mergeCell ref="B13:B16"/>
    <mergeCell ref="C13:C16"/>
    <mergeCell ref="A3:D3"/>
    <mergeCell ref="B28:B31"/>
    <mergeCell ref="C28:C31"/>
  </mergeCells>
  <dataValidations count="1">
    <dataValidation type="whole" allowBlank="1" showInputMessage="1" showErrorMessage="1" errorTitle="Zła wartość" error="Komórka przyjmuje tylko wartości liczbowe całkowite" sqref="C5:C32">
      <formula1>0</formula1>
      <formula2>1000000000000</formula2>
    </dataValidation>
  </dataValidation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6" tint="0.5999900102615356"/>
  </sheetPr>
  <dimension ref="A1:L63"/>
  <sheetViews>
    <sheetView showGridLines="0" workbookViewId="0" topLeftCell="A7">
      <selection activeCell="B12" sqref="B12"/>
    </sheetView>
  </sheetViews>
  <sheetFormatPr defaultColWidth="9.140625" defaultRowHeight="15"/>
  <cols>
    <col min="1" max="1" width="16.8515625" style="211" customWidth="1"/>
    <col min="2" max="2" width="32.00390625" style="211" customWidth="1"/>
    <col min="3" max="3" width="27.421875" style="211" customWidth="1"/>
    <col min="4" max="4" width="12.421875" style="211" customWidth="1"/>
    <col min="5" max="5" width="14.28125" style="211" customWidth="1"/>
    <col min="6" max="6" width="14.8515625" style="211" customWidth="1"/>
    <col min="7" max="7" width="15.140625" style="211" customWidth="1"/>
    <col min="8" max="8" width="31.8515625" style="211" customWidth="1"/>
    <col min="9" max="9" width="32.00390625" style="211" customWidth="1"/>
    <col min="10" max="10" width="56.7109375" style="211" customWidth="1"/>
    <col min="11" max="11" width="9.140625" style="211" customWidth="1"/>
    <col min="12" max="12" width="4.8515625" style="211" hidden="1" customWidth="1"/>
    <col min="13" max="20" width="9.140625" style="211" customWidth="1"/>
    <col min="21" max="21" width="11.8515625" style="211" customWidth="1"/>
    <col min="22" max="16384" width="9.140625" style="211" customWidth="1"/>
  </cols>
  <sheetData>
    <row r="1" spans="1:7" ht="18.75">
      <c r="A1" s="443" t="s">
        <v>463</v>
      </c>
      <c r="B1" s="443"/>
      <c r="C1" s="443"/>
      <c r="D1" s="443"/>
      <c r="E1" s="443"/>
      <c r="F1" s="443"/>
      <c r="G1" s="443"/>
    </row>
    <row r="3" spans="1:7" ht="16.5" thickBot="1">
      <c r="A3" s="477" t="s">
        <v>465</v>
      </c>
      <c r="B3" s="477"/>
      <c r="C3" s="477"/>
      <c r="D3" s="204"/>
      <c r="E3" s="204"/>
      <c r="F3" s="204"/>
      <c r="G3" s="204"/>
    </row>
    <row r="4" spans="1:3" ht="30" customHeight="1" thickBot="1" thickTop="1">
      <c r="A4" s="78" t="s">
        <v>170</v>
      </c>
      <c r="B4" s="79" t="s">
        <v>171</v>
      </c>
      <c r="C4" s="80" t="s">
        <v>172</v>
      </c>
    </row>
    <row r="5" spans="1:12" ht="15.75" thickTop="1">
      <c r="A5" s="75">
        <v>0</v>
      </c>
      <c r="B5" s="76">
        <v>0</v>
      </c>
      <c r="C5" s="77">
        <v>0</v>
      </c>
      <c r="L5" s="211" t="s">
        <v>249</v>
      </c>
    </row>
    <row r="6" spans="1:12" ht="15.75" thickBot="1">
      <c r="A6" s="28">
        <v>0</v>
      </c>
      <c r="B6" s="29">
        <v>0</v>
      </c>
      <c r="C6" s="68">
        <v>0</v>
      </c>
      <c r="L6" s="211" t="s">
        <v>250</v>
      </c>
    </row>
    <row r="7" spans="1:12" ht="15.75" thickTop="1">
      <c r="A7" s="552" t="s">
        <v>471</v>
      </c>
      <c r="B7" s="552"/>
      <c r="C7" s="552"/>
      <c r="L7" s="211" t="s">
        <v>251</v>
      </c>
    </row>
    <row r="8" ht="15">
      <c r="L8" s="211" t="s">
        <v>252</v>
      </c>
    </row>
    <row r="9" spans="1:12" ht="16.5" thickBot="1">
      <c r="A9" s="477" t="s">
        <v>466</v>
      </c>
      <c r="B9" s="477"/>
      <c r="C9" s="477"/>
      <c r="L9" s="211" t="s">
        <v>253</v>
      </c>
    </row>
    <row r="10" spans="1:12" ht="27" customHeight="1" thickTop="1">
      <c r="A10" s="553" t="s">
        <v>170</v>
      </c>
      <c r="B10" s="555" t="s">
        <v>273</v>
      </c>
      <c r="C10" s="557" t="s">
        <v>172</v>
      </c>
      <c r="L10" s="211" t="s">
        <v>254</v>
      </c>
    </row>
    <row r="11" spans="1:12" ht="15.75" thickBot="1">
      <c r="A11" s="554"/>
      <c r="B11" s="556"/>
      <c r="C11" s="558"/>
      <c r="L11" s="211" t="s">
        <v>255</v>
      </c>
    </row>
    <row r="12" spans="1:12" ht="60.75" thickTop="1">
      <c r="A12" s="75" t="s">
        <v>558</v>
      </c>
      <c r="B12" s="76" t="s">
        <v>617</v>
      </c>
      <c r="C12" s="77" t="s">
        <v>564</v>
      </c>
      <c r="L12" s="211" t="s">
        <v>256</v>
      </c>
    </row>
    <row r="13" spans="1:12" ht="60.75" thickBot="1">
      <c r="A13" s="28" t="s">
        <v>554</v>
      </c>
      <c r="B13" s="76" t="s">
        <v>562</v>
      </c>
      <c r="C13" s="68" t="s">
        <v>563</v>
      </c>
      <c r="L13" s="211" t="s">
        <v>257</v>
      </c>
    </row>
    <row r="14" spans="1:12" ht="15.75" thickTop="1">
      <c r="A14" s="559" t="s">
        <v>473</v>
      </c>
      <c r="B14" s="559"/>
      <c r="C14" s="559"/>
      <c r="L14" s="211" t="s">
        <v>258</v>
      </c>
    </row>
    <row r="15" ht="15">
      <c r="L15" s="211" t="s">
        <v>259</v>
      </c>
    </row>
    <row r="16" spans="1:12" ht="31.5" customHeight="1" thickBot="1">
      <c r="A16" s="512" t="s">
        <v>467</v>
      </c>
      <c r="B16" s="512"/>
      <c r="C16" s="512"/>
      <c r="D16" s="212"/>
      <c r="L16" s="211" t="s">
        <v>260</v>
      </c>
    </row>
    <row r="17" spans="1:12" ht="15.75" thickTop="1">
      <c r="A17" s="553" t="s">
        <v>173</v>
      </c>
      <c r="B17" s="555" t="s">
        <v>174</v>
      </c>
      <c r="C17" s="198" t="s">
        <v>172</v>
      </c>
      <c r="L17" s="211" t="s">
        <v>261</v>
      </c>
    </row>
    <row r="18" spans="1:12" ht="25.5">
      <c r="A18" s="560"/>
      <c r="B18" s="561"/>
      <c r="C18" s="213" t="s">
        <v>175</v>
      </c>
      <c r="L18" s="211" t="s">
        <v>262</v>
      </c>
    </row>
    <row r="19" spans="1:12" ht="38.25">
      <c r="A19" s="560"/>
      <c r="B19" s="561"/>
      <c r="C19" s="213" t="s">
        <v>176</v>
      </c>
      <c r="L19" s="211" t="s">
        <v>263</v>
      </c>
    </row>
    <row r="20" spans="1:12" ht="25.5">
      <c r="A20" s="560"/>
      <c r="B20" s="561"/>
      <c r="C20" s="213" t="s">
        <v>177</v>
      </c>
      <c r="L20" s="211" t="s">
        <v>264</v>
      </c>
    </row>
    <row r="21" spans="1:3" ht="15.75" thickBot="1">
      <c r="A21" s="554"/>
      <c r="B21" s="556"/>
      <c r="C21" s="214" t="s">
        <v>178</v>
      </c>
    </row>
    <row r="22" spans="1:3" ht="15.75" thickTop="1">
      <c r="A22" s="316">
        <v>0</v>
      </c>
      <c r="B22" s="317">
        <v>0</v>
      </c>
      <c r="C22" s="318">
        <v>0</v>
      </c>
    </row>
    <row r="23" spans="1:3" ht="15.75" thickBot="1">
      <c r="A23" s="327">
        <v>0</v>
      </c>
      <c r="B23" s="328">
        <v>0</v>
      </c>
      <c r="C23" s="329">
        <v>0</v>
      </c>
    </row>
    <row r="24" spans="1:3" ht="15.75" thickTop="1">
      <c r="A24" s="552" t="s">
        <v>472</v>
      </c>
      <c r="B24" s="552"/>
      <c r="C24" s="552"/>
    </row>
    <row r="26" spans="1:11" ht="16.5" thickBot="1">
      <c r="A26" s="551" t="s">
        <v>468</v>
      </c>
      <c r="B26" s="551"/>
      <c r="C26" s="551"/>
      <c r="D26" s="551"/>
      <c r="E26" s="551"/>
      <c r="F26" s="551"/>
      <c r="G26" s="205"/>
      <c r="H26" s="205"/>
      <c r="I26" s="215"/>
      <c r="J26" s="215"/>
      <c r="K26" s="215"/>
    </row>
    <row r="27" spans="1:9" ht="57" customHeight="1" thickTop="1">
      <c r="A27" s="365" t="s">
        <v>228</v>
      </c>
      <c r="B27" s="493" t="s">
        <v>179</v>
      </c>
      <c r="C27" s="493" t="s">
        <v>180</v>
      </c>
      <c r="D27" s="493" t="s">
        <v>181</v>
      </c>
      <c r="E27" s="493"/>
      <c r="F27" s="496" t="s">
        <v>182</v>
      </c>
      <c r="G27" s="215"/>
      <c r="H27" s="215"/>
      <c r="I27" s="215"/>
    </row>
    <row r="28" spans="1:9" ht="31.5" customHeight="1" thickBot="1">
      <c r="A28" s="367"/>
      <c r="B28" s="495"/>
      <c r="C28" s="495"/>
      <c r="D28" s="187" t="s">
        <v>76</v>
      </c>
      <c r="E28" s="187" t="s">
        <v>183</v>
      </c>
      <c r="F28" s="498"/>
      <c r="G28" s="215"/>
      <c r="H28" s="215"/>
      <c r="I28" s="215"/>
    </row>
    <row r="29" spans="1:9" ht="52.5" customHeight="1" thickTop="1">
      <c r="A29" s="297" t="s">
        <v>566</v>
      </c>
      <c r="B29" s="299" t="s">
        <v>567</v>
      </c>
      <c r="C29" s="299" t="s">
        <v>568</v>
      </c>
      <c r="D29" s="299">
        <v>1</v>
      </c>
      <c r="E29" s="307">
        <v>10000</v>
      </c>
      <c r="F29" s="301" t="s">
        <v>569</v>
      </c>
      <c r="G29" s="215"/>
      <c r="H29" s="215"/>
      <c r="I29" s="215"/>
    </row>
    <row r="30" spans="1:9" ht="58.5" customHeight="1" thickBot="1">
      <c r="A30" s="298" t="s">
        <v>570</v>
      </c>
      <c r="B30" s="300" t="s">
        <v>571</v>
      </c>
      <c r="C30" s="300" t="s">
        <v>572</v>
      </c>
      <c r="D30" s="300">
        <v>1</v>
      </c>
      <c r="E30" s="308">
        <v>20000</v>
      </c>
      <c r="F30" s="302" t="s">
        <v>573</v>
      </c>
      <c r="G30" s="215"/>
      <c r="H30" s="215"/>
      <c r="I30" s="215"/>
    </row>
    <row r="31" spans="1:9" ht="15" customHeight="1" thickTop="1">
      <c r="A31" s="12"/>
      <c r="B31" s="13"/>
      <c r="C31" s="13"/>
      <c r="D31" s="13"/>
      <c r="E31" s="13"/>
      <c r="F31" s="13"/>
      <c r="G31" s="215"/>
      <c r="H31" s="215"/>
      <c r="I31" s="215"/>
    </row>
    <row r="32" spans="1:11" ht="15">
      <c r="A32" s="215"/>
      <c r="B32" s="215"/>
      <c r="C32" s="215"/>
      <c r="D32" s="215"/>
      <c r="E32" s="215"/>
      <c r="F32" s="215"/>
      <c r="G32" s="215"/>
      <c r="H32" s="215"/>
      <c r="I32" s="215"/>
      <c r="J32" s="215"/>
      <c r="K32" s="215"/>
    </row>
    <row r="33" spans="1:11" ht="16.5" thickBot="1">
      <c r="A33" s="551" t="s">
        <v>469</v>
      </c>
      <c r="B33" s="551"/>
      <c r="C33" s="551"/>
      <c r="D33" s="551"/>
      <c r="E33" s="551"/>
      <c r="F33" s="551"/>
      <c r="G33" s="551"/>
      <c r="H33" s="551"/>
      <c r="I33" s="215"/>
      <c r="J33" s="215"/>
      <c r="K33" s="215"/>
    </row>
    <row r="34" spans="1:9" ht="50.25" customHeight="1" thickTop="1">
      <c r="A34" s="493" t="s">
        <v>184</v>
      </c>
      <c r="B34" s="493"/>
      <c r="C34" s="493"/>
      <c r="D34" s="493"/>
      <c r="E34" s="493"/>
      <c r="F34" s="493"/>
      <c r="G34" s="493"/>
      <c r="H34" s="568" t="s">
        <v>374</v>
      </c>
      <c r="I34" s="215"/>
    </row>
    <row r="35" spans="1:9" ht="15.75" customHeight="1">
      <c r="A35" s="494" t="s">
        <v>185</v>
      </c>
      <c r="B35" s="494"/>
      <c r="C35" s="494" t="s">
        <v>186</v>
      </c>
      <c r="D35" s="494"/>
      <c r="E35" s="494"/>
      <c r="F35" s="494"/>
      <c r="G35" s="494" t="s">
        <v>347</v>
      </c>
      <c r="H35" s="569"/>
      <c r="I35" s="215"/>
    </row>
    <row r="36" spans="1:9" ht="15" customHeight="1">
      <c r="A36" s="494" t="s">
        <v>187</v>
      </c>
      <c r="B36" s="494" t="s">
        <v>188</v>
      </c>
      <c r="C36" s="494" t="s">
        <v>189</v>
      </c>
      <c r="D36" s="494"/>
      <c r="E36" s="494" t="s">
        <v>229</v>
      </c>
      <c r="F36" s="494"/>
      <c r="G36" s="494"/>
      <c r="H36" s="569"/>
      <c r="I36" s="215"/>
    </row>
    <row r="37" spans="1:9" ht="15.75" thickBot="1">
      <c r="A37" s="495"/>
      <c r="B37" s="495"/>
      <c r="C37" s="187" t="s">
        <v>187</v>
      </c>
      <c r="D37" s="187" t="s">
        <v>188</v>
      </c>
      <c r="E37" s="187" t="s">
        <v>187</v>
      </c>
      <c r="F37" s="187" t="s">
        <v>188</v>
      </c>
      <c r="G37" s="495"/>
      <c r="H37" s="570"/>
      <c r="I37" s="215"/>
    </row>
    <row r="38" spans="1:9" ht="17.25" thickBot="1" thickTop="1">
      <c r="A38" s="206">
        <v>131</v>
      </c>
      <c r="B38" s="207">
        <v>1797647.86</v>
      </c>
      <c r="C38" s="206">
        <v>5</v>
      </c>
      <c r="D38" s="207">
        <v>1247930.23</v>
      </c>
      <c r="E38" s="206">
        <v>0</v>
      </c>
      <c r="F38" s="207">
        <v>0</v>
      </c>
      <c r="G38" s="208">
        <v>751856</v>
      </c>
      <c r="H38" s="209" t="s">
        <v>590</v>
      </c>
      <c r="I38" s="215"/>
    </row>
    <row r="39" spans="2:10" ht="15.75" thickTop="1">
      <c r="B39" s="216"/>
      <c r="C39" s="216"/>
      <c r="D39" s="216"/>
      <c r="E39" s="216"/>
      <c r="F39" s="216"/>
      <c r="G39" s="216"/>
      <c r="H39" s="216"/>
      <c r="I39" s="216"/>
      <c r="J39" s="216"/>
    </row>
    <row r="40" spans="1:4" ht="39" customHeight="1" thickBot="1">
      <c r="A40" s="444" t="s">
        <v>470</v>
      </c>
      <c r="B40" s="444"/>
      <c r="C40" s="444"/>
      <c r="D40" s="444"/>
    </row>
    <row r="41" spans="2:5" ht="32.25" thickTop="1">
      <c r="B41" s="103" t="s">
        <v>190</v>
      </c>
      <c r="C41" s="280">
        <v>6</v>
      </c>
      <c r="E41" s="279" t="str">
        <f>IF(C41&lt;&gt;'Tabela 3'!G9,"Liczba wniosków do organów ścigania w tabeli 19f rózni się od wartości podanej w tabeli 3","")</f>
        <v/>
      </c>
    </row>
    <row r="42" spans="2:3" ht="31.5">
      <c r="B42" s="104" t="s">
        <v>191</v>
      </c>
      <c r="C42" s="281">
        <v>2</v>
      </c>
    </row>
    <row r="43" spans="2:3" ht="31.5">
      <c r="B43" s="104" t="s">
        <v>192</v>
      </c>
      <c r="C43" s="281">
        <v>4</v>
      </c>
    </row>
    <row r="44" spans="2:3" ht="15.75">
      <c r="B44" s="104" t="s">
        <v>193</v>
      </c>
      <c r="C44" s="281">
        <v>0</v>
      </c>
    </row>
    <row r="45" spans="2:3" ht="31.5">
      <c r="B45" s="105" t="s">
        <v>194</v>
      </c>
      <c r="C45" s="281">
        <v>4</v>
      </c>
    </row>
    <row r="46" spans="2:3" ht="47.25">
      <c r="B46" s="105" t="s">
        <v>195</v>
      </c>
      <c r="C46" s="282">
        <v>1</v>
      </c>
    </row>
    <row r="47" spans="2:3" ht="15.75">
      <c r="B47" s="104" t="s">
        <v>196</v>
      </c>
      <c r="C47" s="281">
        <v>1</v>
      </c>
    </row>
    <row r="48" spans="2:3" ht="15.75">
      <c r="B48" s="104" t="s">
        <v>197</v>
      </c>
      <c r="C48" s="281">
        <v>0</v>
      </c>
    </row>
    <row r="49" spans="2:3" ht="31.5">
      <c r="B49" s="210" t="s">
        <v>198</v>
      </c>
      <c r="C49" s="281">
        <v>0</v>
      </c>
    </row>
    <row r="50" spans="2:3" ht="47.25">
      <c r="B50" s="105" t="s">
        <v>199</v>
      </c>
      <c r="C50" s="282">
        <v>0</v>
      </c>
    </row>
    <row r="51" spans="2:3" ht="15.75">
      <c r="B51" s="104" t="s">
        <v>200</v>
      </c>
      <c r="C51" s="281">
        <v>0</v>
      </c>
    </row>
    <row r="52" spans="2:3" ht="32.25" thickBot="1">
      <c r="B52" s="106" t="s">
        <v>201</v>
      </c>
      <c r="C52" s="283">
        <v>0</v>
      </c>
    </row>
    <row r="53" spans="1:3" ht="33" customHeight="1" thickTop="1">
      <c r="A53" s="571" t="s">
        <v>202</v>
      </c>
      <c r="B53" s="572"/>
      <c r="C53" s="572"/>
    </row>
    <row r="54" ht="15.75" thickBot="1"/>
    <row r="55" spans="1:8" ht="15.75" thickTop="1">
      <c r="A55" s="573" t="s">
        <v>240</v>
      </c>
      <c r="B55" s="574"/>
      <c r="C55" s="574"/>
      <c r="D55" s="574"/>
      <c r="E55" s="574"/>
      <c r="F55" s="574"/>
      <c r="G55" s="574"/>
      <c r="H55" s="575"/>
    </row>
    <row r="56" spans="1:8" ht="34.5" customHeight="1">
      <c r="A56" s="576" t="s">
        <v>565</v>
      </c>
      <c r="B56" s="577"/>
      <c r="C56" s="577"/>
      <c r="D56" s="577"/>
      <c r="E56" s="577"/>
      <c r="F56" s="577"/>
      <c r="G56" s="577"/>
      <c r="H56" s="578"/>
    </row>
    <row r="57" spans="1:8" ht="15" customHeight="1">
      <c r="A57" s="562"/>
      <c r="B57" s="563"/>
      <c r="C57" s="563"/>
      <c r="D57" s="563"/>
      <c r="E57" s="563"/>
      <c r="F57" s="563"/>
      <c r="G57" s="563"/>
      <c r="H57" s="564"/>
    </row>
    <row r="58" spans="1:8" ht="15" customHeight="1" thickBot="1">
      <c r="A58" s="565"/>
      <c r="B58" s="566"/>
      <c r="C58" s="566"/>
      <c r="D58" s="566"/>
      <c r="E58" s="566"/>
      <c r="F58" s="566"/>
      <c r="G58" s="566"/>
      <c r="H58" s="567"/>
    </row>
    <row r="59" spans="1:3" ht="15" customHeight="1" thickBot="1" thickTop="1">
      <c r="A59" s="121"/>
      <c r="B59" s="121"/>
      <c r="C59" s="121"/>
    </row>
    <row r="60" spans="1:8" ht="15.75" thickTop="1">
      <c r="A60" s="573" t="s">
        <v>241</v>
      </c>
      <c r="B60" s="574"/>
      <c r="C60" s="574"/>
      <c r="D60" s="574"/>
      <c r="E60" s="574"/>
      <c r="F60" s="574"/>
      <c r="G60" s="574"/>
      <c r="H60" s="575"/>
    </row>
    <row r="61" spans="1:8" ht="15" customHeight="1">
      <c r="A61" s="562"/>
      <c r="B61" s="563"/>
      <c r="C61" s="563"/>
      <c r="D61" s="563"/>
      <c r="E61" s="563"/>
      <c r="F61" s="563"/>
      <c r="G61" s="563"/>
      <c r="H61" s="564"/>
    </row>
    <row r="62" spans="1:8" ht="15">
      <c r="A62" s="562"/>
      <c r="B62" s="563"/>
      <c r="C62" s="563"/>
      <c r="D62" s="563"/>
      <c r="E62" s="563"/>
      <c r="F62" s="563"/>
      <c r="G62" s="563"/>
      <c r="H62" s="564"/>
    </row>
    <row r="63" spans="1:8" ht="15.75" thickBot="1">
      <c r="A63" s="565"/>
      <c r="B63" s="566"/>
      <c r="C63" s="566"/>
      <c r="D63" s="566"/>
      <c r="E63" s="566"/>
      <c r="F63" s="566"/>
      <c r="G63" s="566"/>
      <c r="H63" s="567"/>
    </row>
    <row r="64" ht="15.75" thickTop="1"/>
  </sheetData>
  <sheetProtection formatCells="0" formatColumns="0" formatRows="0" insertColumns="0" insertRows="0" insertHyperlinks="0" deleteColumns="0" deleteRows="0" sort="0" autoFilter="0" pivotTables="0"/>
  <mergeCells count="38">
    <mergeCell ref="A61:H61"/>
    <mergeCell ref="A34:G34"/>
    <mergeCell ref="A56:H56"/>
    <mergeCell ref="A57:H57"/>
    <mergeCell ref="A58:H58"/>
    <mergeCell ref="A60:H60"/>
    <mergeCell ref="A24:C24"/>
    <mergeCell ref="C27:C28"/>
    <mergeCell ref="D27:E27"/>
    <mergeCell ref="A62:H62"/>
    <mergeCell ref="A63:H63"/>
    <mergeCell ref="H34:H37"/>
    <mergeCell ref="A53:C53"/>
    <mergeCell ref="A40:D40"/>
    <mergeCell ref="A35:B35"/>
    <mergeCell ref="C36:D36"/>
    <mergeCell ref="B36:B37"/>
    <mergeCell ref="A36:A37"/>
    <mergeCell ref="G35:G37"/>
    <mergeCell ref="E36:F36"/>
    <mergeCell ref="A55:H55"/>
    <mergeCell ref="C35:F35"/>
    <mergeCell ref="A26:F26"/>
    <mergeCell ref="A33:H33"/>
    <mergeCell ref="F27:F28"/>
    <mergeCell ref="A3:C3"/>
    <mergeCell ref="A1:G1"/>
    <mergeCell ref="A7:C7"/>
    <mergeCell ref="A9:C9"/>
    <mergeCell ref="A10:A11"/>
    <mergeCell ref="B10:B11"/>
    <mergeCell ref="C10:C11"/>
    <mergeCell ref="A14:C14"/>
    <mergeCell ref="A17:A21"/>
    <mergeCell ref="B17:B21"/>
    <mergeCell ref="A16:C16"/>
    <mergeCell ref="B27:B28"/>
    <mergeCell ref="A27:A28"/>
  </mergeCells>
  <dataValidations count="1">
    <dataValidation type="whole" allowBlank="1" showInputMessage="1" showErrorMessage="1" errorTitle="Zła wartość" error="Komórka przyjmuje tylko wartości liczbowe całkowite" sqref="C41:C52">
      <formula1>0</formula1>
      <formula2>1000000000000000000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tabColor theme="6" tint="0.5999900102615356"/>
  </sheetPr>
  <dimension ref="A1:N20"/>
  <sheetViews>
    <sheetView showGridLines="0" zoomScale="140" zoomScaleNormal="140" workbookViewId="0" topLeftCell="A2">
      <selection activeCell="A16" sqref="A16:H20"/>
    </sheetView>
  </sheetViews>
  <sheetFormatPr defaultColWidth="9.140625" defaultRowHeight="15"/>
  <cols>
    <col min="1" max="1" width="18.421875" style="215" customWidth="1"/>
    <col min="2" max="2" width="17.00390625" style="215" customWidth="1"/>
    <col min="3" max="3" width="18.8515625" style="215" customWidth="1"/>
    <col min="4" max="4" width="18.28125" style="215" customWidth="1"/>
    <col min="5" max="5" width="16.57421875" style="215" customWidth="1"/>
    <col min="6" max="6" width="18.00390625" style="215" customWidth="1"/>
    <col min="7" max="7" width="16.28125" style="215" customWidth="1"/>
    <col min="8" max="8" width="17.7109375" style="215" customWidth="1"/>
    <col min="9" max="9" width="34.8515625" style="215" customWidth="1"/>
    <col min="10" max="16384" width="9.140625" style="215" customWidth="1"/>
  </cols>
  <sheetData>
    <row r="1" spans="1:14" ht="57" customHeight="1" thickBot="1">
      <c r="A1" s="347" t="s">
        <v>267</v>
      </c>
      <c r="B1" s="347"/>
      <c r="C1" s="347"/>
      <c r="D1" s="347"/>
      <c r="E1" s="347"/>
      <c r="F1" s="347"/>
      <c r="G1" s="347"/>
      <c r="H1" s="347"/>
      <c r="I1" s="347"/>
      <c r="J1" s="221"/>
      <c r="K1" s="221"/>
      <c r="L1" s="221"/>
      <c r="M1" s="221"/>
      <c r="N1" s="221"/>
    </row>
    <row r="2" spans="1:9" ht="42" customHeight="1" thickTop="1">
      <c r="A2" s="355" t="s">
        <v>1</v>
      </c>
      <c r="B2" s="348" t="s">
        <v>209</v>
      </c>
      <c r="C2" s="348" t="s">
        <v>266</v>
      </c>
      <c r="D2" s="348" t="s">
        <v>230</v>
      </c>
      <c r="E2" s="348" t="s">
        <v>2</v>
      </c>
      <c r="F2" s="348"/>
      <c r="G2" s="348" t="s">
        <v>3</v>
      </c>
      <c r="H2" s="348"/>
      <c r="I2" s="351" t="s">
        <v>284</v>
      </c>
    </row>
    <row r="3" spans="1:9" ht="15">
      <c r="A3" s="356"/>
      <c r="B3" s="349"/>
      <c r="C3" s="349"/>
      <c r="D3" s="349"/>
      <c r="E3" s="349"/>
      <c r="F3" s="349"/>
      <c r="G3" s="349"/>
      <c r="H3" s="349"/>
      <c r="I3" s="352"/>
    </row>
    <row r="4" spans="1:9" ht="15.75" thickBot="1">
      <c r="A4" s="357"/>
      <c r="B4" s="350"/>
      <c r="C4" s="350"/>
      <c r="D4" s="350"/>
      <c r="E4" s="168" t="s">
        <v>4</v>
      </c>
      <c r="F4" s="168" t="s">
        <v>5</v>
      </c>
      <c r="G4" s="168" t="s">
        <v>362</v>
      </c>
      <c r="H4" s="168" t="s">
        <v>363</v>
      </c>
      <c r="I4" s="353"/>
    </row>
    <row r="5" spans="1:9" ht="15.75" thickTop="1">
      <c r="A5" s="82" t="s">
        <v>6</v>
      </c>
      <c r="B5" s="83">
        <v>112</v>
      </c>
      <c r="C5" s="83">
        <v>120</v>
      </c>
      <c r="D5" s="83">
        <v>112</v>
      </c>
      <c r="E5" s="83">
        <v>112</v>
      </c>
      <c r="F5" s="83">
        <v>4</v>
      </c>
      <c r="G5" s="83">
        <v>49</v>
      </c>
      <c r="H5" s="83">
        <v>3</v>
      </c>
      <c r="I5" s="84">
        <f>SUM(G5:H5)</f>
        <v>52</v>
      </c>
    </row>
    <row r="6" spans="1:9" ht="15">
      <c r="A6" s="170" t="s">
        <v>7</v>
      </c>
      <c r="B6" s="85">
        <v>342</v>
      </c>
      <c r="C6" s="85">
        <v>346</v>
      </c>
      <c r="D6" s="85">
        <v>119</v>
      </c>
      <c r="E6" s="85">
        <v>113</v>
      </c>
      <c r="F6" s="85">
        <v>9</v>
      </c>
      <c r="G6" s="85">
        <v>64</v>
      </c>
      <c r="H6" s="85">
        <v>15</v>
      </c>
      <c r="I6" s="169">
        <f>SUM(G6:H6)</f>
        <v>79</v>
      </c>
    </row>
    <row r="7" spans="1:9" ht="15">
      <c r="A7" s="170" t="s">
        <v>8</v>
      </c>
      <c r="B7" s="85">
        <v>490</v>
      </c>
      <c r="C7" s="85">
        <v>517</v>
      </c>
      <c r="D7" s="85">
        <v>52</v>
      </c>
      <c r="E7" s="85">
        <v>55</v>
      </c>
      <c r="F7" s="85">
        <v>9</v>
      </c>
      <c r="G7" s="85">
        <v>33</v>
      </c>
      <c r="H7" s="85">
        <v>10</v>
      </c>
      <c r="I7" s="169">
        <f>SUM(G7:H7)</f>
        <v>43</v>
      </c>
    </row>
    <row r="8" spans="1:9" ht="15">
      <c r="A8" s="170" t="s">
        <v>9</v>
      </c>
      <c r="B8" s="85">
        <v>3521</v>
      </c>
      <c r="C8" s="85">
        <v>3724</v>
      </c>
      <c r="D8" s="85">
        <v>195</v>
      </c>
      <c r="E8" s="85">
        <v>186</v>
      </c>
      <c r="F8" s="85">
        <v>18</v>
      </c>
      <c r="G8" s="85">
        <v>92</v>
      </c>
      <c r="H8" s="85">
        <v>26</v>
      </c>
      <c r="I8" s="169">
        <f>SUM(G8:H8)</f>
        <v>118</v>
      </c>
    </row>
    <row r="9" spans="1:9" ht="15.75" thickBot="1">
      <c r="A9" s="86" t="s">
        <v>10</v>
      </c>
      <c r="B9" s="87">
        <v>3036</v>
      </c>
      <c r="C9" s="87">
        <v>3628</v>
      </c>
      <c r="D9" s="87">
        <v>36</v>
      </c>
      <c r="E9" s="87">
        <v>46</v>
      </c>
      <c r="F9" s="87">
        <v>18</v>
      </c>
      <c r="G9" s="87">
        <v>10</v>
      </c>
      <c r="H9" s="87">
        <v>0</v>
      </c>
      <c r="I9" s="88">
        <f>SUM(G9:H9)</f>
        <v>10</v>
      </c>
    </row>
    <row r="10" spans="1:9" ht="16.5" thickBot="1" thickTop="1">
      <c r="A10" s="89" t="s">
        <v>11</v>
      </c>
      <c r="B10" s="90">
        <f>SUM(B5:B9)</f>
        <v>7501</v>
      </c>
      <c r="C10" s="90">
        <f aca="true" t="shared" si="0" ref="C10:I10">SUM(C5:C9)</f>
        <v>8335</v>
      </c>
      <c r="D10" s="90">
        <f t="shared" si="0"/>
        <v>514</v>
      </c>
      <c r="E10" s="90">
        <f t="shared" si="0"/>
        <v>512</v>
      </c>
      <c r="F10" s="90">
        <f t="shared" si="0"/>
        <v>58</v>
      </c>
      <c r="G10" s="90">
        <f t="shared" si="0"/>
        <v>248</v>
      </c>
      <c r="H10" s="90">
        <f t="shared" si="0"/>
        <v>54</v>
      </c>
      <c r="I10" s="91">
        <f t="shared" si="0"/>
        <v>302</v>
      </c>
    </row>
    <row r="11" ht="15.75" thickTop="1"/>
    <row r="12" spans="1:9" ht="69.75" customHeight="1">
      <c r="A12" s="354" t="s">
        <v>290</v>
      </c>
      <c r="B12" s="354"/>
      <c r="C12" s="354"/>
      <c r="D12" s="354"/>
      <c r="E12" s="354"/>
      <c r="F12" s="354"/>
      <c r="G12" s="354"/>
      <c r="H12" s="354"/>
      <c r="I12" s="222"/>
    </row>
    <row r="13" spans="1:9" ht="15">
      <c r="A13" s="222"/>
      <c r="B13" s="222"/>
      <c r="C13" s="222"/>
      <c r="D13" s="222"/>
      <c r="E13" s="222"/>
      <c r="F13" s="222"/>
      <c r="G13" s="222"/>
      <c r="H13" s="222"/>
      <c r="I13" s="222"/>
    </row>
    <row r="14" spans="1:9" ht="15">
      <c r="A14" s="222"/>
      <c r="B14" s="222"/>
      <c r="C14" s="222"/>
      <c r="D14" s="222"/>
      <c r="E14" s="222"/>
      <c r="F14" s="222"/>
      <c r="G14" s="222"/>
      <c r="H14" s="222"/>
      <c r="I14" s="222"/>
    </row>
    <row r="15" spans="1:9" ht="15">
      <c r="A15" s="222"/>
      <c r="B15" s="222"/>
      <c r="C15" s="222"/>
      <c r="D15" s="222"/>
      <c r="E15" s="222"/>
      <c r="F15" s="222"/>
      <c r="G15" s="222"/>
      <c r="H15" s="222"/>
      <c r="I15" s="222"/>
    </row>
    <row r="16" spans="1:8" ht="15">
      <c r="A16" s="338" t="s">
        <v>616</v>
      </c>
      <c r="B16" s="339"/>
      <c r="C16" s="339"/>
      <c r="D16" s="339"/>
      <c r="E16" s="339"/>
      <c r="F16" s="339"/>
      <c r="G16" s="339"/>
      <c r="H16" s="340"/>
    </row>
    <row r="17" spans="1:8" ht="15">
      <c r="A17" s="341"/>
      <c r="B17" s="342"/>
      <c r="C17" s="342"/>
      <c r="D17" s="342"/>
      <c r="E17" s="342"/>
      <c r="F17" s="342"/>
      <c r="G17" s="342"/>
      <c r="H17" s="343"/>
    </row>
    <row r="18" spans="1:8" ht="15">
      <c r="A18" s="341"/>
      <c r="B18" s="342"/>
      <c r="C18" s="342"/>
      <c r="D18" s="342"/>
      <c r="E18" s="342"/>
      <c r="F18" s="342"/>
      <c r="G18" s="342"/>
      <c r="H18" s="343"/>
    </row>
    <row r="19" spans="1:8" ht="15">
      <c r="A19" s="341"/>
      <c r="B19" s="342"/>
      <c r="C19" s="342"/>
      <c r="D19" s="342"/>
      <c r="E19" s="342"/>
      <c r="F19" s="342"/>
      <c r="G19" s="342"/>
      <c r="H19" s="343"/>
    </row>
    <row r="20" spans="1:8" ht="15">
      <c r="A20" s="344"/>
      <c r="B20" s="345"/>
      <c r="C20" s="345"/>
      <c r="D20" s="345"/>
      <c r="E20" s="345"/>
      <c r="F20" s="345"/>
      <c r="G20" s="345"/>
      <c r="H20" s="346"/>
    </row>
  </sheetData>
  <sheetProtection formatCells="0" formatColumns="0" formatRows="0" insertColumns="0" insertRows="0" insertHyperlinks="0" deleteColumns="0" deleteRows="0" sort="0" autoFilter="0" pivotTables="0"/>
  <mergeCells count="10">
    <mergeCell ref="A16:H20"/>
    <mergeCell ref="A1:I1"/>
    <mergeCell ref="B2:B4"/>
    <mergeCell ref="C2:C4"/>
    <mergeCell ref="I2:I4"/>
    <mergeCell ref="A12:H12"/>
    <mergeCell ref="A2:A4"/>
    <mergeCell ref="D2:D4"/>
    <mergeCell ref="E2:F3"/>
    <mergeCell ref="G2:H3"/>
  </mergeCells>
  <dataValidations count="1">
    <dataValidation type="whole" allowBlank="1" showInputMessage="1" showErrorMessage="1" promptTitle="Komórka przyjumuje tylko liczby" errorTitle="Zła wartość" error="Komórka przyjmuje tylko wartości liczbowe całkowite" sqref="B5:H9">
      <formula1>0</formula1>
      <formula2>1000000000000000000</formula2>
    </dataValidation>
  </dataValidations>
  <printOptions/>
  <pageMargins left="0.7" right="0.7" top="0.75" bottom="0.75" header="0.3" footer="0.3"/>
  <pageSetup fitToHeight="0" fitToWidth="0"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5361" r:id="rId4" name="Button 1">
              <controlPr defaultSize="0" print="0" autoFill="0" autoPict="0" macro="[0]!wyjasnienietab1">
                <anchor moveWithCells="1" sizeWithCells="1">
                  <from>
                    <xdr:col>0</xdr:col>
                    <xdr:colOff>152400</xdr:colOff>
                    <xdr:row>12</xdr:row>
                    <xdr:rowOff>142875</xdr:rowOff>
                  </from>
                  <to>
                    <xdr:col>7</xdr:col>
                    <xdr:colOff>628650</xdr:colOff>
                    <xdr:row>14</xdr:row>
                    <xdr:rowOff>95250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0">
    <tabColor theme="6" tint="0.5999900102615356"/>
  </sheetPr>
  <dimension ref="A1:I10"/>
  <sheetViews>
    <sheetView showGridLines="0" zoomScale="115" zoomScaleNormal="115" workbookViewId="0" topLeftCell="C1">
      <selection activeCell="D15" sqref="D15"/>
    </sheetView>
  </sheetViews>
  <sheetFormatPr defaultColWidth="9.140625" defaultRowHeight="15"/>
  <cols>
    <col min="1" max="1" width="21.140625" style="211" customWidth="1"/>
    <col min="2" max="2" width="22.28125" style="211" customWidth="1"/>
    <col min="3" max="3" width="27.28125" style="211" customWidth="1"/>
    <col min="4" max="4" width="31.8515625" style="211" customWidth="1"/>
    <col min="5" max="5" width="36.57421875" style="211" customWidth="1"/>
    <col min="6" max="6" width="33.8515625" style="211" customWidth="1"/>
    <col min="7" max="7" width="41.7109375" style="211" customWidth="1"/>
    <col min="8" max="8" width="9.140625" style="211" customWidth="1"/>
    <col min="9" max="9" width="9.140625" style="211" hidden="1" customWidth="1"/>
    <col min="10" max="16384" width="9.140625" style="211" customWidth="1"/>
  </cols>
  <sheetData>
    <row r="1" spans="1:7" ht="18.75">
      <c r="A1" s="443" t="s">
        <v>313</v>
      </c>
      <c r="B1" s="443"/>
      <c r="C1" s="443"/>
      <c r="D1" s="443"/>
      <c r="E1" s="443"/>
      <c r="F1" s="443"/>
      <c r="G1" s="443"/>
    </row>
    <row r="3" spans="1:7" ht="16.5" thickBot="1">
      <c r="A3" s="580" t="s">
        <v>314</v>
      </c>
      <c r="B3" s="580"/>
      <c r="C3" s="580"/>
      <c r="D3" s="580"/>
      <c r="E3" s="580"/>
      <c r="F3" s="580"/>
      <c r="G3" s="580"/>
    </row>
    <row r="4" spans="1:7" ht="42.75" customHeight="1">
      <c r="A4" s="122" t="s">
        <v>203</v>
      </c>
      <c r="B4" s="122" t="s">
        <v>204</v>
      </c>
      <c r="C4" s="122" t="s">
        <v>274</v>
      </c>
      <c r="D4" s="122" t="s">
        <v>275</v>
      </c>
      <c r="E4" s="122" t="s">
        <v>205</v>
      </c>
      <c r="F4" s="122" t="s">
        <v>206</v>
      </c>
      <c r="G4" s="123" t="s">
        <v>207</v>
      </c>
    </row>
    <row r="5" spans="1:7" ht="15.75" thickBot="1">
      <c r="A5" s="8">
        <v>848</v>
      </c>
      <c r="B5" s="8">
        <v>2616</v>
      </c>
      <c r="C5" s="8">
        <v>37</v>
      </c>
      <c r="D5" s="8">
        <v>38</v>
      </c>
      <c r="E5" s="3">
        <f>A5/D5</f>
        <v>22.31578947368421</v>
      </c>
      <c r="F5" s="3">
        <f>B5/D5</f>
        <v>68.84210526315789</v>
      </c>
      <c r="G5" s="4">
        <f>(A5+B5)/D5</f>
        <v>91.15789473684211</v>
      </c>
    </row>
    <row r="6" spans="1:9" ht="15">
      <c r="A6" s="579" t="s">
        <v>208</v>
      </c>
      <c r="B6" s="579"/>
      <c r="C6" s="579"/>
      <c r="D6" s="579"/>
      <c r="E6" s="270"/>
      <c r="F6" s="270"/>
      <c r="G6" s="270"/>
      <c r="I6" s="211" t="s">
        <v>249</v>
      </c>
    </row>
    <row r="7" ht="15">
      <c r="I7" s="211" t="s">
        <v>250</v>
      </c>
    </row>
    <row r="8" ht="15">
      <c r="I8" s="211" t="s">
        <v>251</v>
      </c>
    </row>
    <row r="9" ht="15">
      <c r="I9" s="211" t="s">
        <v>253</v>
      </c>
    </row>
    <row r="10" ht="15">
      <c r="I10" s="211" t="s">
        <v>254</v>
      </c>
    </row>
  </sheetData>
  <sheetProtection formatCells="0" formatColumns="0" formatRows="0" insertColumns="0" insertRows="0" insertHyperlinks="0" deleteColumns="0" deleteRows="0" sort="0" autoFilter="0" pivotTables="0"/>
  <mergeCells count="3">
    <mergeCell ref="A6:D6"/>
    <mergeCell ref="A3:G3"/>
    <mergeCell ref="A1:G1"/>
  </mergeCells>
  <dataValidations count="1">
    <dataValidation type="decimal" allowBlank="1" showInputMessage="1" showErrorMessage="1" errorTitle="Zła wartość " error="Komórka przyjmuje tylko wartości liczbowe całkowite" sqref="A5:D5">
      <formula1>0</formula1>
      <formula2>1000000000000</formula2>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51203" r:id="rId4" name="Button 3">
              <controlPr defaultSize="0" print="0" autoFill="0" autoPict="0" macro="[0]!tab19a">
                <anchor moveWithCells="1" sizeWithCells="1">
                  <from>
                    <xdr:col>0</xdr:col>
                    <xdr:colOff>85725</xdr:colOff>
                    <xdr:row>6</xdr:row>
                    <xdr:rowOff>28575</xdr:rowOff>
                  </from>
                  <to>
                    <xdr:col>1</xdr:col>
                    <xdr:colOff>971550</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6" tint="0.5999900102615356"/>
  </sheetPr>
  <dimension ref="A1:J20"/>
  <sheetViews>
    <sheetView showGridLines="0" zoomScale="160" zoomScaleNormal="160" workbookViewId="0" topLeftCell="A3">
      <selection activeCell="A16" sqref="A16"/>
    </sheetView>
  </sheetViews>
  <sheetFormatPr defaultColWidth="9.140625" defaultRowHeight="15"/>
  <cols>
    <col min="1" max="1" width="16.57421875" style="215" customWidth="1"/>
    <col min="2" max="2" width="20.140625" style="215" customWidth="1"/>
    <col min="3" max="3" width="15.57421875" style="215" customWidth="1"/>
    <col min="4" max="4" width="17.57421875" style="215" customWidth="1"/>
    <col min="5" max="5" width="15.57421875" style="215" customWidth="1"/>
    <col min="6" max="6" width="14.140625" style="215" customWidth="1"/>
    <col min="7" max="7" width="31.8515625" style="215" customWidth="1"/>
    <col min="8" max="16384" width="9.140625" style="215" customWidth="1"/>
  </cols>
  <sheetData>
    <row r="1" spans="1:10" ht="46.5" customHeight="1">
      <c r="A1" s="364" t="s">
        <v>460</v>
      </c>
      <c r="B1" s="364"/>
      <c r="C1" s="364"/>
      <c r="D1" s="364"/>
      <c r="E1" s="364"/>
      <c r="F1" s="364"/>
      <c r="G1" s="364"/>
      <c r="H1" s="364"/>
      <c r="I1" s="364"/>
      <c r="J1" s="364"/>
    </row>
    <row r="2" spans="1:7" ht="15.75" customHeight="1" thickBot="1">
      <c r="A2" s="277"/>
      <c r="B2" s="277"/>
      <c r="C2" s="277"/>
      <c r="D2" s="277"/>
      <c r="E2" s="277"/>
      <c r="F2" s="277"/>
      <c r="G2" s="277"/>
    </row>
    <row r="3" spans="1:7" ht="31.5" customHeight="1" thickTop="1">
      <c r="A3" s="365" t="s">
        <v>1</v>
      </c>
      <c r="B3" s="368" t="s">
        <v>266</v>
      </c>
      <c r="C3" s="368" t="s">
        <v>346</v>
      </c>
      <c r="D3" s="368"/>
      <c r="E3" s="368" t="s">
        <v>358</v>
      </c>
      <c r="F3" s="368"/>
      <c r="G3" s="372" t="s">
        <v>284</v>
      </c>
    </row>
    <row r="4" spans="1:7" ht="15">
      <c r="A4" s="366"/>
      <c r="B4" s="369"/>
      <c r="C4" s="369"/>
      <c r="D4" s="369"/>
      <c r="E4" s="369"/>
      <c r="F4" s="369"/>
      <c r="G4" s="373"/>
    </row>
    <row r="5" spans="1:7" ht="15.75" thickBot="1">
      <c r="A5" s="367"/>
      <c r="B5" s="371"/>
      <c r="C5" s="174" t="s">
        <v>0</v>
      </c>
      <c r="D5" s="174" t="s">
        <v>5</v>
      </c>
      <c r="E5" s="137" t="s">
        <v>362</v>
      </c>
      <c r="F5" s="137" t="s">
        <v>363</v>
      </c>
      <c r="G5" s="374"/>
    </row>
    <row r="6" spans="1:7" ht="15.75" thickTop="1">
      <c r="A6" s="107" t="s">
        <v>6</v>
      </c>
      <c r="B6" s="108">
        <f>'Tabela 1'!C5</f>
        <v>120</v>
      </c>
      <c r="C6" s="109">
        <v>8</v>
      </c>
      <c r="D6" s="109">
        <v>0</v>
      </c>
      <c r="E6" s="109">
        <v>0</v>
      </c>
      <c r="F6" s="109">
        <v>0</v>
      </c>
      <c r="G6" s="110">
        <f>SUM(E6:F6)</f>
        <v>0</v>
      </c>
    </row>
    <row r="7" spans="1:7" ht="15">
      <c r="A7" s="171" t="s">
        <v>7</v>
      </c>
      <c r="B7" s="173">
        <f>'Tabela 1'!C6</f>
        <v>346</v>
      </c>
      <c r="C7" s="111">
        <v>28</v>
      </c>
      <c r="D7" s="111">
        <v>4</v>
      </c>
      <c r="E7" s="111">
        <v>5</v>
      </c>
      <c r="F7" s="111">
        <v>3</v>
      </c>
      <c r="G7" s="175">
        <f>SUM(E7:F7)</f>
        <v>8</v>
      </c>
    </row>
    <row r="8" spans="1:7" ht="15">
      <c r="A8" s="171" t="s">
        <v>8</v>
      </c>
      <c r="B8" s="173">
        <f>'Tabela 1'!C7</f>
        <v>517</v>
      </c>
      <c r="C8" s="111">
        <v>42</v>
      </c>
      <c r="D8" s="111">
        <v>13</v>
      </c>
      <c r="E8" s="111">
        <v>15</v>
      </c>
      <c r="F8" s="111">
        <v>17</v>
      </c>
      <c r="G8" s="175">
        <f>SUM(E8:F8)</f>
        <v>32</v>
      </c>
    </row>
    <row r="9" spans="1:7" ht="15">
      <c r="A9" s="171" t="s">
        <v>9</v>
      </c>
      <c r="B9" s="173">
        <f>'Tabela 1'!C8</f>
        <v>3724</v>
      </c>
      <c r="C9" s="111">
        <v>117</v>
      </c>
      <c r="D9" s="111">
        <v>15</v>
      </c>
      <c r="E9" s="111">
        <v>39</v>
      </c>
      <c r="F9" s="111">
        <v>18</v>
      </c>
      <c r="G9" s="175">
        <f>SUM(E9:F9)</f>
        <v>57</v>
      </c>
    </row>
    <row r="10" spans="1:7" ht="15.75" thickBot="1">
      <c r="A10" s="112" t="s">
        <v>10</v>
      </c>
      <c r="B10" s="113">
        <f>'Tabela 1'!C9</f>
        <v>3628</v>
      </c>
      <c r="C10" s="114">
        <v>81</v>
      </c>
      <c r="D10" s="114">
        <v>14</v>
      </c>
      <c r="E10" s="114">
        <v>16</v>
      </c>
      <c r="F10" s="114">
        <v>8</v>
      </c>
      <c r="G10" s="115">
        <f>SUM(E10:F10)</f>
        <v>24</v>
      </c>
    </row>
    <row r="11" spans="1:7" ht="16.5" thickBot="1" thickTop="1">
      <c r="A11" s="116" t="s">
        <v>11</v>
      </c>
      <c r="B11" s="117">
        <f aca="true" t="shared" si="0" ref="B11:G11">SUM(B6:B10)</f>
        <v>8335</v>
      </c>
      <c r="C11" s="117">
        <f t="shared" si="0"/>
        <v>276</v>
      </c>
      <c r="D11" s="117">
        <f t="shared" si="0"/>
        <v>46</v>
      </c>
      <c r="E11" s="117">
        <f t="shared" si="0"/>
        <v>75</v>
      </c>
      <c r="F11" s="117">
        <f t="shared" si="0"/>
        <v>46</v>
      </c>
      <c r="G11" s="118">
        <f t="shared" si="0"/>
        <v>121</v>
      </c>
    </row>
    <row r="12" ht="15.75" thickTop="1"/>
    <row r="13" spans="1:7" ht="15">
      <c r="A13" s="370" t="s">
        <v>289</v>
      </c>
      <c r="B13" s="370"/>
      <c r="C13" s="370"/>
      <c r="D13" s="370"/>
      <c r="E13" s="370"/>
      <c r="F13" s="370"/>
      <c r="G13" s="370"/>
    </row>
    <row r="14" ht="15.75" thickBot="1"/>
    <row r="15" spans="1:7" ht="15.75" thickTop="1">
      <c r="A15" s="375" t="s">
        <v>364</v>
      </c>
      <c r="B15" s="376"/>
      <c r="C15" s="376"/>
      <c r="D15" s="376"/>
      <c r="E15" s="376"/>
      <c r="F15" s="376"/>
      <c r="G15" s="377"/>
    </row>
    <row r="16" spans="1:7" ht="24.75" customHeight="1">
      <c r="A16" s="331" t="s">
        <v>386</v>
      </c>
      <c r="B16" s="358" t="s">
        <v>594</v>
      </c>
      <c r="C16" s="359"/>
      <c r="D16" s="359"/>
      <c r="E16" s="359"/>
      <c r="F16" s="359"/>
      <c r="G16" s="360"/>
    </row>
    <row r="17" spans="1:7" ht="15">
      <c r="A17" s="136" t="s">
        <v>387</v>
      </c>
      <c r="B17" s="358"/>
      <c r="C17" s="359"/>
      <c r="D17" s="359"/>
      <c r="E17" s="359"/>
      <c r="F17" s="359"/>
      <c r="G17" s="360"/>
    </row>
    <row r="18" spans="1:7" ht="15">
      <c r="A18" s="136" t="s">
        <v>445</v>
      </c>
      <c r="B18" s="358"/>
      <c r="C18" s="359"/>
      <c r="D18" s="359"/>
      <c r="E18" s="359"/>
      <c r="F18" s="359"/>
      <c r="G18" s="360"/>
    </row>
    <row r="19" spans="1:7" ht="15">
      <c r="A19" s="136" t="s">
        <v>389</v>
      </c>
      <c r="B19" s="358"/>
      <c r="C19" s="359"/>
      <c r="D19" s="359"/>
      <c r="E19" s="359"/>
      <c r="F19" s="359"/>
      <c r="G19" s="360"/>
    </row>
    <row r="20" spans="1:7" ht="15.75" thickBot="1">
      <c r="A20" s="135" t="s">
        <v>446</v>
      </c>
      <c r="B20" s="361" t="s">
        <v>593</v>
      </c>
      <c r="C20" s="362"/>
      <c r="D20" s="362"/>
      <c r="E20" s="362"/>
      <c r="F20" s="362"/>
      <c r="G20" s="363"/>
    </row>
    <row r="21" ht="15.75" thickTop="1"/>
  </sheetData>
  <sheetProtection formatCells="0" formatColumns="0" formatRows="0" insertColumns="0" insertRows="0" insertHyperlinks="0" deleteColumns="0" deleteRows="0" sort="0" autoFilter="0" pivotTables="0"/>
  <mergeCells count="13">
    <mergeCell ref="B18:G18"/>
    <mergeCell ref="B19:G19"/>
    <mergeCell ref="B20:G20"/>
    <mergeCell ref="A1:J1"/>
    <mergeCell ref="A3:A5"/>
    <mergeCell ref="C3:D4"/>
    <mergeCell ref="E3:F4"/>
    <mergeCell ref="A13:G13"/>
    <mergeCell ref="B3:B5"/>
    <mergeCell ref="G3:G5"/>
    <mergeCell ref="A15:G15"/>
    <mergeCell ref="B16:G16"/>
    <mergeCell ref="B17:G17"/>
  </mergeCells>
  <dataValidations count="2">
    <dataValidation type="whole" allowBlank="1" showInputMessage="1" showErrorMessage="1" errorTitle="Zła wartość" error="Komórka przyjmuje tylko wartości liczbowe całkowite" sqref="C6:F10">
      <formula1>0</formula1>
      <formula2>1000000000000000</formula2>
    </dataValidation>
    <dataValidation allowBlank="1" showInputMessage="1" showErrorMessage="1" errorTitle="Zła wartość" error="Komórka przyjmuje tylko wartości liczbowe całkowite" sqref="B6:B10"/>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6" tint="0.5999900102615356"/>
  </sheetPr>
  <dimension ref="A1:P16"/>
  <sheetViews>
    <sheetView showGridLines="0" workbookViewId="0" topLeftCell="A1">
      <selection activeCell="B9" sqref="B9"/>
    </sheetView>
  </sheetViews>
  <sheetFormatPr defaultColWidth="9.140625" defaultRowHeight="15"/>
  <cols>
    <col min="1" max="1" width="13.00390625" style="215" customWidth="1"/>
    <col min="2" max="10" width="12.7109375" style="215" customWidth="1"/>
    <col min="11" max="16384" width="9.140625" style="215" customWidth="1"/>
  </cols>
  <sheetData>
    <row r="1" spans="1:16" ht="58.5" customHeight="1" thickBot="1">
      <c r="A1" s="382" t="s">
        <v>464</v>
      </c>
      <c r="B1" s="382"/>
      <c r="C1" s="382"/>
      <c r="D1" s="382"/>
      <c r="E1" s="382"/>
      <c r="F1" s="382"/>
      <c r="G1" s="382"/>
      <c r="H1" s="382"/>
      <c r="I1" s="382"/>
      <c r="J1" s="382"/>
      <c r="K1" s="277"/>
      <c r="L1" s="277"/>
      <c r="M1" s="277"/>
      <c r="N1" s="277"/>
      <c r="O1" s="277"/>
      <c r="P1" s="277"/>
    </row>
    <row r="2" spans="1:10" ht="15.75" customHeight="1" thickTop="1">
      <c r="A2" s="365" t="s">
        <v>1</v>
      </c>
      <c r="B2" s="378" t="s">
        <v>12</v>
      </c>
      <c r="C2" s="379"/>
      <c r="D2" s="379"/>
      <c r="E2" s="379"/>
      <c r="F2" s="379"/>
      <c r="G2" s="379"/>
      <c r="H2" s="379"/>
      <c r="I2" s="379"/>
      <c r="J2" s="380"/>
    </row>
    <row r="3" spans="1:10" ht="109.5" customHeight="1" thickBot="1">
      <c r="A3" s="367"/>
      <c r="B3" s="119" t="s">
        <v>13</v>
      </c>
      <c r="C3" s="119" t="s">
        <v>14</v>
      </c>
      <c r="D3" s="119" t="s">
        <v>15</v>
      </c>
      <c r="E3" s="119" t="s">
        <v>276</v>
      </c>
      <c r="F3" s="119" t="s">
        <v>16</v>
      </c>
      <c r="G3" s="119" t="s">
        <v>17</v>
      </c>
      <c r="H3" s="119" t="s">
        <v>18</v>
      </c>
      <c r="I3" s="119" t="s">
        <v>210</v>
      </c>
      <c r="J3" s="120" t="s">
        <v>19</v>
      </c>
    </row>
    <row r="4" spans="1:10" ht="15.75" thickTop="1">
      <c r="A4" s="107" t="s">
        <v>6</v>
      </c>
      <c r="B4" s="109">
        <v>19</v>
      </c>
      <c r="C4" s="109">
        <v>6</v>
      </c>
      <c r="D4" s="109">
        <v>30</v>
      </c>
      <c r="E4" s="295">
        <v>0</v>
      </c>
      <c r="F4" s="109">
        <v>0</v>
      </c>
      <c r="G4" s="109">
        <v>0</v>
      </c>
      <c r="H4" s="109">
        <v>1</v>
      </c>
      <c r="I4" s="109">
        <v>0</v>
      </c>
      <c r="J4" s="139">
        <v>0</v>
      </c>
    </row>
    <row r="5" spans="1:10" ht="15">
      <c r="A5" s="171" t="s">
        <v>7</v>
      </c>
      <c r="B5" s="111">
        <v>72</v>
      </c>
      <c r="C5" s="111">
        <v>23</v>
      </c>
      <c r="D5" s="111">
        <v>77</v>
      </c>
      <c r="E5" s="296">
        <v>0</v>
      </c>
      <c r="F5" s="111">
        <v>0</v>
      </c>
      <c r="G5" s="111">
        <v>0</v>
      </c>
      <c r="H5" s="111">
        <v>14</v>
      </c>
      <c r="I5" s="111">
        <v>5</v>
      </c>
      <c r="J5" s="138">
        <v>0</v>
      </c>
    </row>
    <row r="6" spans="1:10" ht="15">
      <c r="A6" s="171" t="s">
        <v>8</v>
      </c>
      <c r="B6" s="111">
        <v>43</v>
      </c>
      <c r="C6" s="111">
        <v>17</v>
      </c>
      <c r="D6" s="111">
        <v>63</v>
      </c>
      <c r="E6" s="296">
        <v>0</v>
      </c>
      <c r="F6" s="111">
        <v>1</v>
      </c>
      <c r="G6" s="111">
        <v>2</v>
      </c>
      <c r="H6" s="111">
        <v>21</v>
      </c>
      <c r="I6" s="111">
        <v>48</v>
      </c>
      <c r="J6" s="138">
        <v>0</v>
      </c>
    </row>
    <row r="7" spans="1:10" ht="15">
      <c r="A7" s="171" t="s">
        <v>9</v>
      </c>
      <c r="B7" s="111">
        <v>133</v>
      </c>
      <c r="C7" s="111">
        <v>35</v>
      </c>
      <c r="D7" s="111">
        <v>134</v>
      </c>
      <c r="E7" s="296">
        <v>1</v>
      </c>
      <c r="F7" s="111">
        <v>1</v>
      </c>
      <c r="G7" s="111">
        <v>0</v>
      </c>
      <c r="H7" s="111">
        <v>86</v>
      </c>
      <c r="I7" s="111">
        <v>81</v>
      </c>
      <c r="J7" s="138">
        <v>0</v>
      </c>
    </row>
    <row r="8" spans="1:10" ht="15">
      <c r="A8" s="171" t="s">
        <v>10</v>
      </c>
      <c r="B8" s="111">
        <v>29</v>
      </c>
      <c r="C8" s="111">
        <v>3</v>
      </c>
      <c r="D8" s="111">
        <v>29</v>
      </c>
      <c r="E8" s="296">
        <v>0</v>
      </c>
      <c r="F8" s="111">
        <v>0</v>
      </c>
      <c r="G8" s="111">
        <v>4</v>
      </c>
      <c r="H8" s="111">
        <v>29</v>
      </c>
      <c r="I8" s="111">
        <v>0</v>
      </c>
      <c r="J8" s="138">
        <v>0</v>
      </c>
    </row>
    <row r="9" spans="1:10" ht="15.75" thickBot="1">
      <c r="A9" s="172" t="s">
        <v>11</v>
      </c>
      <c r="B9" s="174">
        <f>SUM(B4:B8)</f>
        <v>296</v>
      </c>
      <c r="C9" s="174">
        <f aca="true" t="shared" si="0" ref="C9:D9">SUM(C4:C8)</f>
        <v>84</v>
      </c>
      <c r="D9" s="174">
        <f t="shared" si="0"/>
        <v>333</v>
      </c>
      <c r="E9" s="174">
        <f aca="true" t="shared" si="1" ref="E9:J9">SUM(E4:E8)</f>
        <v>1</v>
      </c>
      <c r="F9" s="174">
        <f t="shared" si="1"/>
        <v>2</v>
      </c>
      <c r="G9" s="174">
        <f>SUM(G4:G8)</f>
        <v>6</v>
      </c>
      <c r="H9" s="174">
        <f t="shared" si="1"/>
        <v>151</v>
      </c>
      <c r="I9" s="174">
        <f t="shared" si="1"/>
        <v>134</v>
      </c>
      <c r="J9" s="176">
        <f t="shared" si="1"/>
        <v>0</v>
      </c>
    </row>
    <row r="10" ht="15.75" thickTop="1"/>
    <row r="11" spans="1:11" ht="15.75" customHeight="1">
      <c r="A11" s="381"/>
      <c r="B11" s="381"/>
      <c r="C11" s="381"/>
      <c r="D11" s="381"/>
      <c r="E11" s="381"/>
      <c r="F11" s="381"/>
      <c r="G11" s="381"/>
      <c r="H11" s="381"/>
      <c r="I11" s="381"/>
      <c r="J11" s="381"/>
      <c r="K11" s="223"/>
    </row>
    <row r="12" spans="1:10" ht="150" customHeight="1">
      <c r="A12" s="381"/>
      <c r="B12" s="381"/>
      <c r="C12" s="381"/>
      <c r="D12" s="381"/>
      <c r="E12" s="381"/>
      <c r="F12" s="381"/>
      <c r="G12" s="381"/>
      <c r="H12" s="381"/>
      <c r="I12" s="381"/>
      <c r="J12" s="381"/>
    </row>
    <row r="16" spans="1:4" ht="15">
      <c r="A16" s="222"/>
      <c r="D16" s="222"/>
    </row>
  </sheetData>
  <sheetProtection formatCells="0" formatColumns="0" formatRows="0" insertColumns="0" insertRows="0" insertHyperlinks="0" deleteColumns="0" deleteRows="0" sort="0" autoFilter="0" pivotTables="0"/>
  <mergeCells count="4">
    <mergeCell ref="A2:A3"/>
    <mergeCell ref="B2:J2"/>
    <mergeCell ref="A11:J12"/>
    <mergeCell ref="A1:J1"/>
  </mergeCells>
  <dataValidations count="1">
    <dataValidation type="whole" allowBlank="1" showInputMessage="1" showErrorMessage="1" error="Komórka przyjmuje tylko pełne liczby" sqref="B4:J8">
      <formula1>0</formula1>
      <formula2>1000000000000000</formula2>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tabColor theme="6" tint="0.5999900102615356"/>
  </sheetPr>
  <dimension ref="A1:U28"/>
  <sheetViews>
    <sheetView zoomScale="70" zoomScaleNormal="70" workbookViewId="0" topLeftCell="A11">
      <selection activeCell="J13" sqref="J13"/>
    </sheetView>
  </sheetViews>
  <sheetFormatPr defaultColWidth="9.140625" defaultRowHeight="15"/>
  <cols>
    <col min="1" max="1" width="13.140625" style="215" customWidth="1"/>
    <col min="2" max="2" width="13.57421875" style="215" customWidth="1"/>
    <col min="3" max="3" width="14.140625" style="215" customWidth="1"/>
    <col min="4" max="4" width="14.28125" style="215" customWidth="1"/>
    <col min="5" max="5" width="10.140625" style="215" customWidth="1"/>
    <col min="6" max="7" width="9.140625" style="215" customWidth="1"/>
    <col min="8" max="8" width="9.00390625" style="215" customWidth="1"/>
    <col min="9" max="9" width="17.57421875" style="215" customWidth="1"/>
    <col min="10" max="10" width="9.140625" style="215" customWidth="1"/>
    <col min="11" max="11" width="8.00390625" style="215" customWidth="1"/>
    <col min="12" max="15" width="9.140625" style="215" customWidth="1"/>
    <col min="16" max="16" width="12.8515625" style="215" customWidth="1"/>
    <col min="17" max="16384" width="9.140625" style="215" customWidth="1"/>
  </cols>
  <sheetData>
    <row r="1" spans="1:21" ht="21" customHeight="1">
      <c r="A1" s="390" t="s">
        <v>268</v>
      </c>
      <c r="B1" s="390"/>
      <c r="C1" s="390"/>
      <c r="D1" s="390"/>
      <c r="E1" s="390"/>
      <c r="F1" s="390"/>
      <c r="G1" s="390"/>
      <c r="H1" s="390"/>
      <c r="I1" s="390"/>
      <c r="J1" s="390"/>
      <c r="K1" s="390"/>
      <c r="L1" s="390"/>
      <c r="M1" s="390"/>
      <c r="N1" s="390"/>
      <c r="O1" s="390"/>
      <c r="P1" s="390"/>
      <c r="Q1" s="390"/>
      <c r="R1" s="390"/>
      <c r="S1" s="390"/>
      <c r="T1" s="390"/>
      <c r="U1" s="390"/>
    </row>
    <row r="3" spans="1:20" ht="36" customHeight="1" thickBot="1">
      <c r="A3" s="383" t="s">
        <v>277</v>
      </c>
      <c r="B3" s="383"/>
      <c r="C3" s="383"/>
      <c r="D3" s="383"/>
      <c r="E3" s="383"/>
      <c r="F3" s="383"/>
      <c r="G3" s="383"/>
      <c r="H3" s="383"/>
      <c r="I3" s="383"/>
      <c r="J3" s="383"/>
      <c r="K3" s="383"/>
      <c r="L3" s="383"/>
      <c r="M3" s="383"/>
      <c r="N3" s="383"/>
      <c r="O3" s="383"/>
      <c r="P3" s="383"/>
      <c r="Q3" s="383"/>
      <c r="R3" s="383"/>
      <c r="S3" s="383"/>
      <c r="T3" s="383"/>
    </row>
    <row r="4" spans="1:18" ht="59.25" customHeight="1" thickTop="1">
      <c r="A4" s="384" t="s">
        <v>1</v>
      </c>
      <c r="B4" s="386" t="s">
        <v>211</v>
      </c>
      <c r="C4" s="386" t="s">
        <v>278</v>
      </c>
      <c r="D4" s="386" t="s">
        <v>279</v>
      </c>
      <c r="E4" s="386" t="s">
        <v>24</v>
      </c>
      <c r="F4" s="386"/>
      <c r="G4" s="386" t="s">
        <v>20</v>
      </c>
      <c r="H4" s="386"/>
      <c r="I4" s="386" t="s">
        <v>283</v>
      </c>
      <c r="J4" s="386" t="s">
        <v>21</v>
      </c>
      <c r="K4" s="386"/>
      <c r="L4" s="386"/>
      <c r="M4" s="386"/>
      <c r="N4" s="386"/>
      <c r="O4" s="386"/>
      <c r="P4" s="386"/>
      <c r="Q4" s="386"/>
      <c r="R4" s="387"/>
    </row>
    <row r="5" spans="1:18" ht="61.5" customHeight="1" thickBot="1">
      <c r="A5" s="385"/>
      <c r="B5" s="388"/>
      <c r="C5" s="388"/>
      <c r="D5" s="388"/>
      <c r="E5" s="177" t="s">
        <v>280</v>
      </c>
      <c r="F5" s="177" t="s">
        <v>5</v>
      </c>
      <c r="G5" s="177" t="s">
        <v>362</v>
      </c>
      <c r="H5" s="177" t="s">
        <v>363</v>
      </c>
      <c r="I5" s="388"/>
      <c r="J5" s="92" t="s">
        <v>13</v>
      </c>
      <c r="K5" s="92" t="s">
        <v>14</v>
      </c>
      <c r="L5" s="92" t="s">
        <v>15</v>
      </c>
      <c r="M5" s="92" t="s">
        <v>16</v>
      </c>
      <c r="N5" s="92" t="s">
        <v>17</v>
      </c>
      <c r="O5" s="92" t="s">
        <v>18</v>
      </c>
      <c r="P5" s="92" t="s">
        <v>212</v>
      </c>
      <c r="Q5" s="92" t="s">
        <v>22</v>
      </c>
      <c r="R5" s="93" t="s">
        <v>0</v>
      </c>
    </row>
    <row r="6" spans="1:18" ht="16.5" thickBot="1" thickTop="1">
      <c r="A6" s="94" t="s">
        <v>6</v>
      </c>
      <c r="B6" s="95">
        <v>6</v>
      </c>
      <c r="C6" s="95">
        <v>6</v>
      </c>
      <c r="D6" s="95">
        <v>6</v>
      </c>
      <c r="E6" s="95">
        <v>6</v>
      </c>
      <c r="F6" s="95">
        <v>2</v>
      </c>
      <c r="G6" s="95">
        <v>3</v>
      </c>
      <c r="H6" s="95">
        <v>0</v>
      </c>
      <c r="I6" s="96">
        <f>SUM(G6:H6)</f>
        <v>3</v>
      </c>
      <c r="J6" s="97">
        <v>0</v>
      </c>
      <c r="K6" s="97">
        <v>0</v>
      </c>
      <c r="L6" s="97">
        <v>1</v>
      </c>
      <c r="M6" s="97">
        <v>0</v>
      </c>
      <c r="N6" s="97">
        <v>0</v>
      </c>
      <c r="O6" s="97">
        <v>0</v>
      </c>
      <c r="P6" s="97">
        <v>0</v>
      </c>
      <c r="Q6" s="97">
        <v>0</v>
      </c>
      <c r="R6" s="98">
        <f>SUM(J6:Q6)</f>
        <v>1</v>
      </c>
    </row>
    <row r="7" ht="15.75" thickTop="1"/>
    <row r="8" spans="1:20" ht="26.25" customHeight="1">
      <c r="A8" s="224" t="s">
        <v>295</v>
      </c>
      <c r="B8" s="224"/>
      <c r="C8" s="224"/>
      <c r="D8" s="224"/>
      <c r="E8" s="224"/>
      <c r="F8" s="224"/>
      <c r="G8" s="224"/>
      <c r="H8" s="224"/>
      <c r="I8" s="224"/>
      <c r="J8" s="224"/>
      <c r="K8" s="224"/>
      <c r="L8" s="224"/>
      <c r="M8" s="224"/>
      <c r="N8" s="224"/>
      <c r="O8" s="224"/>
      <c r="P8" s="224"/>
      <c r="Q8" s="224"/>
      <c r="R8" s="224"/>
      <c r="S8" s="224"/>
      <c r="T8" s="224"/>
    </row>
    <row r="9" spans="1:20" ht="26.25" customHeight="1">
      <c r="A9" s="224"/>
      <c r="B9" s="224"/>
      <c r="C9" s="224"/>
      <c r="D9" s="224"/>
      <c r="E9" s="224"/>
      <c r="F9" s="224"/>
      <c r="G9" s="224"/>
      <c r="H9" s="224"/>
      <c r="I9" s="224"/>
      <c r="J9" s="224"/>
      <c r="K9" s="224"/>
      <c r="L9" s="224"/>
      <c r="M9" s="224"/>
      <c r="N9" s="224"/>
      <c r="O9" s="224"/>
      <c r="P9" s="224"/>
      <c r="Q9" s="224"/>
      <c r="R9" s="224"/>
      <c r="S9" s="224"/>
      <c r="T9" s="224"/>
    </row>
    <row r="10" spans="1:20" ht="26.25" customHeight="1">
      <c r="A10" s="389" t="s">
        <v>577</v>
      </c>
      <c r="B10" s="389" t="s">
        <v>578</v>
      </c>
      <c r="C10" s="389"/>
      <c r="D10" s="389"/>
      <c r="E10" s="389"/>
      <c r="F10" s="389"/>
      <c r="G10" s="389"/>
      <c r="H10" s="389"/>
      <c r="I10" s="224"/>
      <c r="J10" s="224"/>
      <c r="K10" s="224"/>
      <c r="L10" s="224"/>
      <c r="M10" s="224"/>
      <c r="N10" s="224"/>
      <c r="O10" s="224"/>
      <c r="P10" s="224"/>
      <c r="Q10" s="224"/>
      <c r="R10" s="224"/>
      <c r="S10" s="224"/>
      <c r="T10" s="224"/>
    </row>
    <row r="11" spans="1:20" ht="26.25" customHeight="1">
      <c r="A11" s="389"/>
      <c r="B11" s="389"/>
      <c r="C11" s="389"/>
      <c r="D11" s="389"/>
      <c r="E11" s="389"/>
      <c r="F11" s="389"/>
      <c r="G11" s="389"/>
      <c r="H11" s="389"/>
      <c r="I11" s="224"/>
      <c r="J11" s="224"/>
      <c r="K11" s="224"/>
      <c r="L11" s="224"/>
      <c r="M11" s="224"/>
      <c r="N11" s="224"/>
      <c r="O11" s="224"/>
      <c r="P11" s="224"/>
      <c r="Q11" s="224"/>
      <c r="R11" s="224"/>
      <c r="S11" s="224"/>
      <c r="T11" s="224"/>
    </row>
    <row r="12" spans="1:20" ht="48.75" customHeight="1">
      <c r="A12" s="389"/>
      <c r="B12" s="389"/>
      <c r="C12" s="389"/>
      <c r="D12" s="389"/>
      <c r="E12" s="389"/>
      <c r="F12" s="389"/>
      <c r="G12" s="389"/>
      <c r="H12" s="389"/>
      <c r="I12" s="224"/>
      <c r="J12" s="224"/>
      <c r="K12" s="224"/>
      <c r="L12" s="224"/>
      <c r="M12" s="224"/>
      <c r="N12" s="224"/>
      <c r="O12" s="224"/>
      <c r="P12" s="224"/>
      <c r="Q12" s="224"/>
      <c r="R12" s="224"/>
      <c r="S12" s="224"/>
      <c r="T12" s="224"/>
    </row>
    <row r="13" spans="1:20" ht="26.25" customHeight="1">
      <c r="A13" s="224"/>
      <c r="B13" s="224"/>
      <c r="C13" s="224"/>
      <c r="D13" s="224"/>
      <c r="E13" s="224"/>
      <c r="F13" s="224"/>
      <c r="G13" s="224"/>
      <c r="H13" s="224"/>
      <c r="I13" s="224"/>
      <c r="J13" s="224"/>
      <c r="K13" s="224"/>
      <c r="L13" s="224"/>
      <c r="M13" s="224"/>
      <c r="N13" s="224"/>
      <c r="O13" s="224"/>
      <c r="P13" s="224"/>
      <c r="Q13" s="224"/>
      <c r="R13" s="224"/>
      <c r="S13" s="224"/>
      <c r="T13" s="224"/>
    </row>
    <row r="14" spans="1:20" ht="26.25" customHeight="1" thickBot="1">
      <c r="A14" s="224"/>
      <c r="B14" s="224"/>
      <c r="C14" s="224"/>
      <c r="D14" s="224"/>
      <c r="E14" s="224"/>
      <c r="F14" s="224"/>
      <c r="G14" s="224"/>
      <c r="H14" s="224"/>
      <c r="I14" s="224"/>
      <c r="J14" s="224"/>
      <c r="K14" s="224"/>
      <c r="L14" s="224"/>
      <c r="M14" s="224"/>
      <c r="N14" s="224"/>
      <c r="O14" s="224"/>
      <c r="P14" s="224"/>
      <c r="Q14" s="224"/>
      <c r="R14" s="224"/>
      <c r="S14" s="224"/>
      <c r="T14" s="224"/>
    </row>
    <row r="15" spans="1:19" ht="21.75" customHeight="1" thickBot="1" thickTop="1">
      <c r="A15" s="398" t="s">
        <v>449</v>
      </c>
      <c r="B15" s="399"/>
      <c r="C15" s="399"/>
      <c r="D15" s="399"/>
      <c r="E15" s="399"/>
      <c r="F15" s="399"/>
      <c r="G15" s="399"/>
      <c r="H15" s="399"/>
      <c r="I15" s="399"/>
      <c r="J15" s="399"/>
      <c r="K15" s="399"/>
      <c r="L15" s="399"/>
      <c r="M15" s="399"/>
      <c r="N15" s="399"/>
      <c r="O15" s="399"/>
      <c r="P15" s="399"/>
      <c r="Q15" s="399"/>
      <c r="R15" s="400"/>
      <c r="S15" s="225"/>
    </row>
    <row r="16" spans="1:19" ht="30" customHeight="1" thickTop="1">
      <c r="A16" s="330" t="s">
        <v>447</v>
      </c>
      <c r="B16" s="401" t="s">
        <v>579</v>
      </c>
      <c r="C16" s="401"/>
      <c r="D16" s="401"/>
      <c r="E16" s="401"/>
      <c r="F16" s="401"/>
      <c r="G16" s="401"/>
      <c r="H16" s="401"/>
      <c r="I16" s="401"/>
      <c r="J16" s="401"/>
      <c r="K16" s="401"/>
      <c r="L16" s="401"/>
      <c r="M16" s="401"/>
      <c r="N16" s="401"/>
      <c r="O16" s="401"/>
      <c r="P16" s="401"/>
      <c r="Q16" s="401"/>
      <c r="R16" s="402"/>
      <c r="S16" s="225"/>
    </row>
    <row r="17" spans="1:19" ht="30" customHeight="1" thickBot="1">
      <c r="A17" s="135" t="s">
        <v>448</v>
      </c>
      <c r="B17" s="403"/>
      <c r="C17" s="403"/>
      <c r="D17" s="403"/>
      <c r="E17" s="403"/>
      <c r="F17" s="403"/>
      <c r="G17" s="403"/>
      <c r="H17" s="403"/>
      <c r="I17" s="403"/>
      <c r="J17" s="403"/>
      <c r="K17" s="403"/>
      <c r="L17" s="403"/>
      <c r="M17" s="403"/>
      <c r="N17" s="403"/>
      <c r="O17" s="403"/>
      <c r="P17" s="403"/>
      <c r="Q17" s="403"/>
      <c r="R17" s="404"/>
      <c r="S17" s="225"/>
    </row>
    <row r="18" ht="15.75" thickTop="1"/>
    <row r="19" spans="1:20" ht="15" customHeight="1">
      <c r="A19" s="397" t="s">
        <v>281</v>
      </c>
      <c r="B19" s="397"/>
      <c r="C19" s="397"/>
      <c r="D19" s="397"/>
      <c r="E19" s="397"/>
      <c r="F19" s="397"/>
      <c r="G19" s="397"/>
      <c r="H19" s="397"/>
      <c r="I19" s="397"/>
      <c r="J19" s="397"/>
      <c r="K19" s="397"/>
      <c r="L19" s="397"/>
      <c r="M19" s="397"/>
      <c r="N19" s="397"/>
      <c r="O19" s="397"/>
      <c r="P19" s="397"/>
      <c r="Q19" s="397"/>
      <c r="R19" s="397"/>
      <c r="S19" s="226"/>
      <c r="T19" s="226"/>
    </row>
    <row r="20" spans="1:20" ht="15.75" customHeight="1" thickBot="1">
      <c r="A20" s="383"/>
      <c r="B20" s="383"/>
      <c r="C20" s="383"/>
      <c r="D20" s="383"/>
      <c r="E20" s="383"/>
      <c r="F20" s="383"/>
      <c r="G20" s="383"/>
      <c r="H20" s="383"/>
      <c r="I20" s="383"/>
      <c r="J20" s="383"/>
      <c r="K20" s="383"/>
      <c r="L20" s="383"/>
      <c r="M20" s="383"/>
      <c r="N20" s="383"/>
      <c r="O20" s="383"/>
      <c r="P20" s="383"/>
      <c r="Q20" s="383"/>
      <c r="R20" s="383"/>
      <c r="S20" s="226"/>
      <c r="T20" s="226"/>
    </row>
    <row r="21" spans="1:21" ht="136.5" customHeight="1" thickTop="1">
      <c r="A21" s="405" t="s">
        <v>1</v>
      </c>
      <c r="B21" s="386" t="s">
        <v>278</v>
      </c>
      <c r="C21" s="386" t="s">
        <v>233</v>
      </c>
      <c r="D21" s="386"/>
      <c r="E21" s="386" t="s">
        <v>20</v>
      </c>
      <c r="F21" s="386"/>
      <c r="G21" s="386" t="s">
        <v>282</v>
      </c>
      <c r="H21" s="386" t="s">
        <v>21</v>
      </c>
      <c r="I21" s="386"/>
      <c r="J21" s="386"/>
      <c r="K21" s="386"/>
      <c r="L21" s="386"/>
      <c r="M21" s="386"/>
      <c r="N21" s="386"/>
      <c r="O21" s="386"/>
      <c r="P21" s="387"/>
      <c r="Q21" s="218"/>
      <c r="R21" s="218"/>
      <c r="U21" s="227"/>
    </row>
    <row r="22" spans="1:16" ht="65.25" customHeight="1" thickBot="1">
      <c r="A22" s="406"/>
      <c r="B22" s="388"/>
      <c r="C22" s="177" t="s">
        <v>0</v>
      </c>
      <c r="D22" s="177" t="s">
        <v>5</v>
      </c>
      <c r="E22" s="140" t="s">
        <v>362</v>
      </c>
      <c r="F22" s="140" t="s">
        <v>363</v>
      </c>
      <c r="G22" s="388"/>
      <c r="H22" s="92" t="s">
        <v>13</v>
      </c>
      <c r="I22" s="92" t="s">
        <v>14</v>
      </c>
      <c r="J22" s="92" t="s">
        <v>15</v>
      </c>
      <c r="K22" s="92" t="s">
        <v>16</v>
      </c>
      <c r="L22" s="92" t="s">
        <v>17</v>
      </c>
      <c r="M22" s="92" t="s">
        <v>18</v>
      </c>
      <c r="N22" s="92" t="s">
        <v>210</v>
      </c>
      <c r="O22" s="92" t="s">
        <v>22</v>
      </c>
      <c r="P22" s="93" t="s">
        <v>0</v>
      </c>
    </row>
    <row r="23" spans="1:16" ht="16.5" thickBot="1" thickTop="1">
      <c r="A23" s="99" t="s">
        <v>6</v>
      </c>
      <c r="B23" s="97">
        <v>6</v>
      </c>
      <c r="C23" s="97">
        <v>0</v>
      </c>
      <c r="D23" s="97">
        <v>0</v>
      </c>
      <c r="E23" s="97">
        <v>0</v>
      </c>
      <c r="F23" s="97">
        <v>0</v>
      </c>
      <c r="G23" s="96">
        <f>SUM(E23:F23)</f>
        <v>0</v>
      </c>
      <c r="H23" s="97">
        <v>0</v>
      </c>
      <c r="I23" s="97">
        <v>0</v>
      </c>
      <c r="J23" s="97">
        <v>0</v>
      </c>
      <c r="K23" s="97">
        <v>0</v>
      </c>
      <c r="L23" s="97">
        <v>0</v>
      </c>
      <c r="M23" s="97">
        <v>0</v>
      </c>
      <c r="N23" s="97">
        <v>0</v>
      </c>
      <c r="O23" s="97">
        <v>0</v>
      </c>
      <c r="P23" s="98">
        <f>SUM(H23:O23)</f>
        <v>0</v>
      </c>
    </row>
    <row r="24" ht="15.75" thickTop="1"/>
    <row r="25" ht="15.75" thickBot="1"/>
    <row r="26" spans="1:16" ht="16.5" customHeight="1" thickBot="1" thickTop="1">
      <c r="A26" s="398" t="s">
        <v>449</v>
      </c>
      <c r="B26" s="399"/>
      <c r="C26" s="399"/>
      <c r="D26" s="399"/>
      <c r="E26" s="399"/>
      <c r="F26" s="399"/>
      <c r="G26" s="399"/>
      <c r="H26" s="399"/>
      <c r="I26" s="399"/>
      <c r="J26" s="399"/>
      <c r="K26" s="399"/>
      <c r="L26" s="399"/>
      <c r="M26" s="399"/>
      <c r="N26" s="399"/>
      <c r="O26" s="399"/>
      <c r="P26" s="400"/>
    </row>
    <row r="27" spans="1:16" ht="30" customHeight="1" thickTop="1">
      <c r="A27" s="141" t="s">
        <v>447</v>
      </c>
      <c r="B27" s="391"/>
      <c r="C27" s="392"/>
      <c r="D27" s="392"/>
      <c r="E27" s="392"/>
      <c r="F27" s="392"/>
      <c r="G27" s="392"/>
      <c r="H27" s="392"/>
      <c r="I27" s="392"/>
      <c r="J27" s="392"/>
      <c r="K27" s="392"/>
      <c r="L27" s="392"/>
      <c r="M27" s="392"/>
      <c r="N27" s="392"/>
      <c r="O27" s="392"/>
      <c r="P27" s="393"/>
    </row>
    <row r="28" spans="1:16" ht="30" customHeight="1" thickBot="1">
      <c r="A28" s="135" t="s">
        <v>448</v>
      </c>
      <c r="B28" s="394"/>
      <c r="C28" s="395"/>
      <c r="D28" s="395"/>
      <c r="E28" s="395"/>
      <c r="F28" s="395"/>
      <c r="G28" s="395"/>
      <c r="H28" s="395"/>
      <c r="I28" s="395"/>
      <c r="J28" s="395"/>
      <c r="K28" s="395"/>
      <c r="L28" s="395"/>
      <c r="M28" s="395"/>
      <c r="N28" s="395"/>
      <c r="O28" s="395"/>
      <c r="P28" s="396"/>
    </row>
    <row r="29" ht="15.75" thickTop="1"/>
  </sheetData>
  <sheetProtection formatCells="0" formatColumns="0" formatRows="0" insertColumns="0" insertRows="0" insertHyperlinks="0" deleteColumns="0" deleteRows="0" sort="0" autoFilter="0" pivotTables="0"/>
  <mergeCells count="25">
    <mergeCell ref="A10:A12"/>
    <mergeCell ref="B10:H12"/>
    <mergeCell ref="A1:U1"/>
    <mergeCell ref="B27:P27"/>
    <mergeCell ref="B28:P28"/>
    <mergeCell ref="C21:D21"/>
    <mergeCell ref="H21:P21"/>
    <mergeCell ref="E21:F21"/>
    <mergeCell ref="B21:B22"/>
    <mergeCell ref="G21:G22"/>
    <mergeCell ref="A19:R20"/>
    <mergeCell ref="A15:R15"/>
    <mergeCell ref="B16:R16"/>
    <mergeCell ref="B17:R17"/>
    <mergeCell ref="A26:P26"/>
    <mergeCell ref="A21:A22"/>
    <mergeCell ref="A3:T3"/>
    <mergeCell ref="A4:A5"/>
    <mergeCell ref="J4:R4"/>
    <mergeCell ref="G4:H4"/>
    <mergeCell ref="B4:B5"/>
    <mergeCell ref="C4:C5"/>
    <mergeCell ref="D4:D5"/>
    <mergeCell ref="E4:F4"/>
    <mergeCell ref="I4:I5"/>
  </mergeCells>
  <dataValidations count="2">
    <dataValidation type="whole" allowBlank="1" showInputMessage="1" showErrorMessage="1" errorTitle="Zła wartość" error="Komórka przyjmuje tylko wartości liczbowe całkowite" sqref="B6:H6 J6:Q6">
      <formula1>0</formula1>
      <formula2>1000000000000000000</formula2>
    </dataValidation>
    <dataValidation type="whole" allowBlank="1" showInputMessage="1" showErrorMessage="1" errorTitle="Zła wartość" error="Komórka przyjmuje tylko wartości liczbowe całkowite" sqref="B23:F23 H23:O23">
      <formula1>0</formula1>
      <formula2>10000000000000000000</formula2>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6385" r:id="rId4" name="Button 1">
              <controlPr defaultSize="0" print="0" autoFill="0" autoPict="0" macro="[0]!tab4a">
                <anchor moveWithCells="1" sizeWithCells="1">
                  <from>
                    <xdr:col>0</xdr:col>
                    <xdr:colOff>104775</xdr:colOff>
                    <xdr:row>6</xdr:row>
                    <xdr:rowOff>57150</xdr:rowOff>
                  </from>
                  <to>
                    <xdr:col>17</xdr:col>
                    <xdr:colOff>342900</xdr:colOff>
                    <xdr:row>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00102615356"/>
  </sheetPr>
  <dimension ref="A1:R41"/>
  <sheetViews>
    <sheetView showGridLines="0" zoomScale="75" zoomScaleNormal="75" workbookViewId="0" topLeftCell="A55">
      <selection activeCell="B21" sqref="B21:R21"/>
    </sheetView>
  </sheetViews>
  <sheetFormatPr defaultColWidth="9.140625" defaultRowHeight="15"/>
  <cols>
    <col min="1" max="1" width="22.140625" style="215" customWidth="1"/>
    <col min="2" max="2" width="30.140625" style="215" customWidth="1"/>
    <col min="3" max="3" width="28.140625" style="215" customWidth="1"/>
    <col min="4" max="4" width="22.57421875" style="215" customWidth="1"/>
    <col min="5" max="5" width="17.8515625" style="215" customWidth="1"/>
    <col min="6" max="6" width="16.8515625" style="215" customWidth="1"/>
    <col min="7" max="7" width="14.28125" style="215" customWidth="1"/>
    <col min="8" max="8" width="12.00390625" style="215" customWidth="1"/>
    <col min="9" max="9" width="16.57421875" style="215" customWidth="1"/>
    <col min="10" max="10" width="11.8515625" style="215" customWidth="1"/>
    <col min="11" max="11" width="8.7109375" style="215" customWidth="1"/>
    <col min="12" max="16384" width="9.140625" style="215" customWidth="1"/>
  </cols>
  <sheetData>
    <row r="1" spans="1:18" ht="18.75">
      <c r="A1" s="407" t="s">
        <v>291</v>
      </c>
      <c r="B1" s="407"/>
      <c r="C1" s="407"/>
      <c r="D1" s="407"/>
      <c r="E1" s="407"/>
      <c r="F1" s="407"/>
      <c r="G1" s="407"/>
      <c r="H1" s="407"/>
      <c r="I1" s="407"/>
      <c r="J1" s="407"/>
      <c r="K1" s="407"/>
      <c r="L1" s="407"/>
      <c r="M1" s="407"/>
      <c r="N1" s="407"/>
      <c r="O1" s="407"/>
      <c r="P1" s="407"/>
      <c r="Q1" s="407"/>
      <c r="R1" s="407"/>
    </row>
    <row r="2" spans="1:12" ht="15">
      <c r="A2" s="228"/>
      <c r="B2" s="228"/>
      <c r="C2" s="228"/>
      <c r="D2" s="228"/>
      <c r="E2" s="228"/>
      <c r="F2" s="228"/>
      <c r="G2" s="228"/>
      <c r="H2" s="228"/>
      <c r="I2" s="228"/>
      <c r="J2" s="228"/>
      <c r="K2" s="228"/>
      <c r="L2" s="228"/>
    </row>
    <row r="3" spans="1:18" ht="15" customHeight="1">
      <c r="A3" s="413" t="s">
        <v>450</v>
      </c>
      <c r="B3" s="413"/>
      <c r="C3" s="413"/>
      <c r="D3" s="413"/>
      <c r="E3" s="413"/>
      <c r="F3" s="413"/>
      <c r="G3" s="413"/>
      <c r="H3" s="413"/>
      <c r="I3" s="413"/>
      <c r="J3" s="413"/>
      <c r="K3" s="413"/>
      <c r="L3" s="413"/>
      <c r="M3" s="413"/>
      <c r="N3" s="413"/>
      <c r="O3" s="413"/>
      <c r="P3" s="413"/>
      <c r="Q3" s="413"/>
      <c r="R3" s="413"/>
    </row>
    <row r="4" spans="1:18" ht="15.75" customHeight="1" thickBot="1">
      <c r="A4" s="414"/>
      <c r="B4" s="414"/>
      <c r="C4" s="414"/>
      <c r="D4" s="414"/>
      <c r="E4" s="414"/>
      <c r="F4" s="414"/>
      <c r="G4" s="414"/>
      <c r="H4" s="414"/>
      <c r="I4" s="414"/>
      <c r="J4" s="414"/>
      <c r="K4" s="414"/>
      <c r="L4" s="414"/>
      <c r="M4" s="414"/>
      <c r="N4" s="414"/>
      <c r="O4" s="414"/>
      <c r="P4" s="414"/>
      <c r="Q4" s="414"/>
      <c r="R4" s="414"/>
    </row>
    <row r="5" spans="1:18" ht="60" customHeight="1" thickTop="1">
      <c r="A5" s="405" t="s">
        <v>1</v>
      </c>
      <c r="B5" s="386" t="s">
        <v>480</v>
      </c>
      <c r="C5" s="386" t="s">
        <v>270</v>
      </c>
      <c r="D5" s="386" t="s">
        <v>231</v>
      </c>
      <c r="E5" s="386" t="s">
        <v>23</v>
      </c>
      <c r="F5" s="386"/>
      <c r="G5" s="386" t="s">
        <v>3</v>
      </c>
      <c r="H5" s="386"/>
      <c r="I5" s="386" t="s">
        <v>285</v>
      </c>
      <c r="J5" s="386" t="s">
        <v>12</v>
      </c>
      <c r="K5" s="386"/>
      <c r="L5" s="386"/>
      <c r="M5" s="386"/>
      <c r="N5" s="386"/>
      <c r="O5" s="386"/>
      <c r="P5" s="386"/>
      <c r="Q5" s="386"/>
      <c r="R5" s="387"/>
    </row>
    <row r="6" spans="1:18" ht="62.25" customHeight="1" thickBot="1">
      <c r="A6" s="406"/>
      <c r="B6" s="388"/>
      <c r="C6" s="388"/>
      <c r="D6" s="388"/>
      <c r="E6" s="177" t="s">
        <v>0</v>
      </c>
      <c r="F6" s="177" t="s">
        <v>5</v>
      </c>
      <c r="G6" s="140" t="s">
        <v>362</v>
      </c>
      <c r="H6" s="140" t="s">
        <v>363</v>
      </c>
      <c r="I6" s="388"/>
      <c r="J6" s="92" t="s">
        <v>13</v>
      </c>
      <c r="K6" s="92" t="s">
        <v>14</v>
      </c>
      <c r="L6" s="92" t="s">
        <v>15</v>
      </c>
      <c r="M6" s="92" t="s">
        <v>16</v>
      </c>
      <c r="N6" s="92" t="s">
        <v>17</v>
      </c>
      <c r="O6" s="92" t="s">
        <v>18</v>
      </c>
      <c r="P6" s="92" t="s">
        <v>210</v>
      </c>
      <c r="Q6" s="92" t="s">
        <v>22</v>
      </c>
      <c r="R6" s="93" t="s">
        <v>0</v>
      </c>
    </row>
    <row r="7" spans="1:18" ht="16.5" thickBot="1" thickTop="1">
      <c r="A7" s="99" t="s">
        <v>6</v>
      </c>
      <c r="B7" s="97">
        <v>14</v>
      </c>
      <c r="C7" s="97">
        <v>18</v>
      </c>
      <c r="D7" s="97">
        <v>3</v>
      </c>
      <c r="E7" s="97">
        <v>3</v>
      </c>
      <c r="F7" s="97">
        <v>0</v>
      </c>
      <c r="G7" s="97">
        <v>1</v>
      </c>
      <c r="H7" s="97">
        <v>1</v>
      </c>
      <c r="I7" s="96">
        <f>SUM(G7:H7)</f>
        <v>2</v>
      </c>
      <c r="J7" s="229">
        <v>2</v>
      </c>
      <c r="K7" s="229">
        <v>0</v>
      </c>
      <c r="L7" s="229">
        <v>2</v>
      </c>
      <c r="M7" s="229">
        <v>0</v>
      </c>
      <c r="N7" s="229">
        <v>0</v>
      </c>
      <c r="O7" s="229">
        <v>0</v>
      </c>
      <c r="P7" s="229">
        <v>0</v>
      </c>
      <c r="Q7" s="229">
        <v>0</v>
      </c>
      <c r="R7" s="230">
        <f>SUM(J7:Q7)</f>
        <v>4</v>
      </c>
    </row>
    <row r="8" spans="1:18" ht="16.5" thickBot="1" thickTop="1">
      <c r="A8" s="100"/>
      <c r="B8" s="101"/>
      <c r="C8" s="101"/>
      <c r="D8" s="101"/>
      <c r="E8" s="101"/>
      <c r="F8" s="101"/>
      <c r="G8" s="101"/>
      <c r="H8" s="101"/>
      <c r="I8" s="100"/>
      <c r="J8" s="231"/>
      <c r="K8" s="231"/>
      <c r="L8" s="231"/>
      <c r="M8" s="231"/>
      <c r="N8" s="231"/>
      <c r="O8" s="231"/>
      <c r="P8" s="231"/>
      <c r="Q8" s="231"/>
      <c r="R8" s="231"/>
    </row>
    <row r="9" spans="1:18" s="232" customFormat="1" ht="16.5" thickBot="1" thickTop="1">
      <c r="A9" s="408" t="s">
        <v>359</v>
      </c>
      <c r="B9" s="409"/>
      <c r="C9" s="409"/>
      <c r="D9" s="409"/>
      <c r="E9" s="409"/>
      <c r="F9" s="409"/>
      <c r="G9" s="409"/>
      <c r="H9" s="409"/>
      <c r="I9" s="409"/>
      <c r="J9" s="409"/>
      <c r="K9" s="409"/>
      <c r="L9" s="409"/>
      <c r="M9" s="409"/>
      <c r="N9" s="409"/>
      <c r="O9" s="409"/>
      <c r="P9" s="409"/>
      <c r="Q9" s="409"/>
      <c r="R9" s="410"/>
    </row>
    <row r="10" spans="1:18" ht="15.75" thickTop="1">
      <c r="A10" s="142" t="s">
        <v>447</v>
      </c>
      <c r="B10" s="416" t="s">
        <v>591</v>
      </c>
      <c r="C10" s="416"/>
      <c r="D10" s="416"/>
      <c r="E10" s="416"/>
      <c r="F10" s="416"/>
      <c r="G10" s="416"/>
      <c r="H10" s="416"/>
      <c r="I10" s="416"/>
      <c r="J10" s="416"/>
      <c r="K10" s="416"/>
      <c r="L10" s="416"/>
      <c r="M10" s="416"/>
      <c r="N10" s="416"/>
      <c r="O10" s="416"/>
      <c r="P10" s="416"/>
      <c r="Q10" s="416"/>
      <c r="R10" s="417"/>
    </row>
    <row r="11" spans="1:18" ht="15.75" thickBot="1">
      <c r="A11" s="143" t="s">
        <v>448</v>
      </c>
      <c r="B11" s="411" t="s">
        <v>592</v>
      </c>
      <c r="C11" s="411"/>
      <c r="D11" s="411"/>
      <c r="E11" s="411"/>
      <c r="F11" s="411"/>
      <c r="G11" s="411"/>
      <c r="H11" s="411"/>
      <c r="I11" s="411"/>
      <c r="J11" s="411"/>
      <c r="K11" s="411"/>
      <c r="L11" s="411"/>
      <c r="M11" s="411"/>
      <c r="N11" s="411"/>
      <c r="O11" s="411"/>
      <c r="P11" s="411"/>
      <c r="Q11" s="411"/>
      <c r="R11" s="412"/>
    </row>
    <row r="12" ht="15.75" thickTop="1"/>
    <row r="13" spans="1:18" ht="15" customHeight="1">
      <c r="A13" s="413" t="s">
        <v>451</v>
      </c>
      <c r="B13" s="413"/>
      <c r="C13" s="413"/>
      <c r="D13" s="413"/>
      <c r="E13" s="413"/>
      <c r="F13" s="413"/>
      <c r="G13" s="413"/>
      <c r="H13" s="413"/>
      <c r="I13" s="413"/>
      <c r="J13" s="413"/>
      <c r="K13" s="413"/>
      <c r="L13" s="413"/>
      <c r="M13" s="413"/>
      <c r="N13" s="413"/>
      <c r="O13" s="413"/>
      <c r="P13" s="413"/>
      <c r="Q13" s="413"/>
      <c r="R13" s="413"/>
    </row>
    <row r="14" spans="1:18" ht="15.75" customHeight="1" thickBot="1">
      <c r="A14" s="414"/>
      <c r="B14" s="414"/>
      <c r="C14" s="414"/>
      <c r="D14" s="414"/>
      <c r="E14" s="414"/>
      <c r="F14" s="414"/>
      <c r="G14" s="414"/>
      <c r="H14" s="414"/>
      <c r="I14" s="414"/>
      <c r="J14" s="414"/>
      <c r="K14" s="414"/>
      <c r="L14" s="414"/>
      <c r="M14" s="414"/>
      <c r="N14" s="414"/>
      <c r="O14" s="414"/>
      <c r="P14" s="414"/>
      <c r="Q14" s="414"/>
      <c r="R14" s="414"/>
    </row>
    <row r="15" spans="1:18" ht="60" customHeight="1" thickTop="1">
      <c r="A15" s="405" t="s">
        <v>1</v>
      </c>
      <c r="B15" s="386" t="s">
        <v>479</v>
      </c>
      <c r="C15" s="386" t="s">
        <v>375</v>
      </c>
      <c r="D15" s="386" t="s">
        <v>231</v>
      </c>
      <c r="E15" s="386" t="s">
        <v>23</v>
      </c>
      <c r="F15" s="386"/>
      <c r="G15" s="386" t="s">
        <v>3</v>
      </c>
      <c r="H15" s="386"/>
      <c r="I15" s="386" t="s">
        <v>285</v>
      </c>
      <c r="J15" s="386" t="s">
        <v>12</v>
      </c>
      <c r="K15" s="386"/>
      <c r="L15" s="386"/>
      <c r="M15" s="386"/>
      <c r="N15" s="386"/>
      <c r="O15" s="386"/>
      <c r="P15" s="386"/>
      <c r="Q15" s="386"/>
      <c r="R15" s="387"/>
    </row>
    <row r="16" spans="1:18" ht="62.25" customHeight="1" thickBot="1">
      <c r="A16" s="406"/>
      <c r="B16" s="388"/>
      <c r="C16" s="388"/>
      <c r="D16" s="388"/>
      <c r="E16" s="177" t="s">
        <v>0</v>
      </c>
      <c r="F16" s="177" t="s">
        <v>5</v>
      </c>
      <c r="G16" s="140" t="s">
        <v>362</v>
      </c>
      <c r="H16" s="140" t="s">
        <v>363</v>
      </c>
      <c r="I16" s="388"/>
      <c r="J16" s="92" t="s">
        <v>13</v>
      </c>
      <c r="K16" s="92" t="s">
        <v>14</v>
      </c>
      <c r="L16" s="92" t="s">
        <v>15</v>
      </c>
      <c r="M16" s="92" t="s">
        <v>16</v>
      </c>
      <c r="N16" s="92" t="s">
        <v>17</v>
      </c>
      <c r="O16" s="92" t="s">
        <v>18</v>
      </c>
      <c r="P16" s="92" t="s">
        <v>210</v>
      </c>
      <c r="Q16" s="92" t="s">
        <v>22</v>
      </c>
      <c r="R16" s="93" t="s">
        <v>0</v>
      </c>
    </row>
    <row r="17" spans="1:18" ht="16.5" customHeight="1" thickBot="1" thickTop="1">
      <c r="A17" s="99" t="s">
        <v>7</v>
      </c>
      <c r="B17" s="97">
        <v>77</v>
      </c>
      <c r="C17" s="97">
        <v>84</v>
      </c>
      <c r="D17" s="97">
        <v>37</v>
      </c>
      <c r="E17" s="97">
        <v>36</v>
      </c>
      <c r="F17" s="97">
        <v>1</v>
      </c>
      <c r="G17" s="97">
        <v>22</v>
      </c>
      <c r="H17" s="97">
        <v>6</v>
      </c>
      <c r="I17" s="96">
        <f>SUM(G17:H17)</f>
        <v>28</v>
      </c>
      <c r="J17" s="229">
        <v>20</v>
      </c>
      <c r="K17" s="229">
        <v>7</v>
      </c>
      <c r="L17" s="229">
        <v>23</v>
      </c>
      <c r="M17" s="229"/>
      <c r="N17" s="229"/>
      <c r="O17" s="229">
        <v>3</v>
      </c>
      <c r="P17" s="229"/>
      <c r="Q17" s="229"/>
      <c r="R17" s="230">
        <f>SUM(J17:Q17)</f>
        <v>53</v>
      </c>
    </row>
    <row r="18" spans="1:18" ht="16.5" customHeight="1" thickBot="1" thickTop="1">
      <c r="A18" s="100"/>
      <c r="B18" s="101"/>
      <c r="C18" s="101"/>
      <c r="D18" s="101"/>
      <c r="E18" s="101"/>
      <c r="F18" s="101"/>
      <c r="G18" s="101"/>
      <c r="H18" s="101"/>
      <c r="I18" s="100"/>
      <c r="J18" s="231"/>
      <c r="K18" s="231"/>
      <c r="L18" s="231"/>
      <c r="M18" s="231"/>
      <c r="N18" s="231"/>
      <c r="O18" s="231"/>
      <c r="P18" s="231"/>
      <c r="Q18" s="231"/>
      <c r="R18" s="231"/>
    </row>
    <row r="19" spans="1:18" ht="16.5" customHeight="1" thickBot="1" thickTop="1">
      <c r="A19" s="408" t="s">
        <v>359</v>
      </c>
      <c r="B19" s="409"/>
      <c r="C19" s="409"/>
      <c r="D19" s="409"/>
      <c r="E19" s="409"/>
      <c r="F19" s="409"/>
      <c r="G19" s="409"/>
      <c r="H19" s="409"/>
      <c r="I19" s="409"/>
      <c r="J19" s="409"/>
      <c r="K19" s="409"/>
      <c r="L19" s="409"/>
      <c r="M19" s="409"/>
      <c r="N19" s="409"/>
      <c r="O19" s="409"/>
      <c r="P19" s="409"/>
      <c r="Q19" s="409"/>
      <c r="R19" s="410"/>
    </row>
    <row r="20" spans="1:18" ht="77.25" customHeight="1" thickTop="1">
      <c r="A20" s="142" t="s">
        <v>447</v>
      </c>
      <c r="B20" s="416" t="s">
        <v>543</v>
      </c>
      <c r="C20" s="416"/>
      <c r="D20" s="416"/>
      <c r="E20" s="416"/>
      <c r="F20" s="416"/>
      <c r="G20" s="416"/>
      <c r="H20" s="416"/>
      <c r="I20" s="416"/>
      <c r="J20" s="416"/>
      <c r="K20" s="416"/>
      <c r="L20" s="416"/>
      <c r="M20" s="416"/>
      <c r="N20" s="416"/>
      <c r="O20" s="416"/>
      <c r="P20" s="416"/>
      <c r="Q20" s="416"/>
      <c r="R20" s="417"/>
    </row>
    <row r="21" spans="1:18" ht="16.5" customHeight="1" thickBot="1">
      <c r="A21" s="143" t="s">
        <v>448</v>
      </c>
      <c r="B21" s="411" t="s">
        <v>608</v>
      </c>
      <c r="C21" s="411"/>
      <c r="D21" s="411"/>
      <c r="E21" s="411"/>
      <c r="F21" s="411"/>
      <c r="G21" s="411"/>
      <c r="H21" s="411"/>
      <c r="I21" s="411"/>
      <c r="J21" s="411"/>
      <c r="K21" s="411"/>
      <c r="L21" s="411"/>
      <c r="M21" s="411"/>
      <c r="N21" s="411"/>
      <c r="O21" s="411"/>
      <c r="P21" s="411"/>
      <c r="Q21" s="411"/>
      <c r="R21" s="412"/>
    </row>
    <row r="22" ht="15.75" thickTop="1"/>
    <row r="23" spans="2:14" ht="15" customHeight="1">
      <c r="B23" s="222"/>
      <c r="C23" s="222"/>
      <c r="D23" s="222"/>
      <c r="E23" s="222"/>
      <c r="F23" s="222"/>
      <c r="G23" s="222"/>
      <c r="H23" s="222"/>
      <c r="I23" s="222"/>
      <c r="J23" s="222"/>
      <c r="K23" s="222"/>
      <c r="L23" s="222"/>
      <c r="M23" s="222"/>
      <c r="N23" s="222"/>
    </row>
    <row r="24" spans="1:16" ht="35.25" customHeight="1" thickBot="1">
      <c r="A24" s="414" t="s">
        <v>452</v>
      </c>
      <c r="B24" s="414"/>
      <c r="C24" s="414"/>
      <c r="D24" s="414"/>
      <c r="E24" s="414"/>
      <c r="F24" s="414"/>
      <c r="G24" s="414"/>
      <c r="H24" s="414"/>
      <c r="I24" s="414"/>
      <c r="J24" s="414"/>
      <c r="K24" s="414"/>
      <c r="L24" s="414"/>
      <c r="M24" s="414"/>
      <c r="N24" s="414"/>
      <c r="O24" s="414"/>
      <c r="P24" s="414"/>
    </row>
    <row r="25" spans="1:17" ht="63" customHeight="1" thickTop="1">
      <c r="A25" s="405" t="s">
        <v>1</v>
      </c>
      <c r="B25" s="386" t="s">
        <v>478</v>
      </c>
      <c r="C25" s="386" t="s">
        <v>232</v>
      </c>
      <c r="D25" s="386"/>
      <c r="E25" s="386" t="s">
        <v>3</v>
      </c>
      <c r="F25" s="386"/>
      <c r="G25" s="386" t="s">
        <v>285</v>
      </c>
      <c r="H25" s="386" t="s">
        <v>12</v>
      </c>
      <c r="I25" s="386"/>
      <c r="J25" s="386"/>
      <c r="K25" s="386"/>
      <c r="L25" s="386"/>
      <c r="M25" s="386"/>
      <c r="N25" s="386"/>
      <c r="O25" s="386"/>
      <c r="P25" s="387"/>
      <c r="Q25" s="102"/>
    </row>
    <row r="26" spans="1:16" ht="63" customHeight="1" thickBot="1">
      <c r="A26" s="406"/>
      <c r="B26" s="388"/>
      <c r="C26" s="177" t="s">
        <v>0</v>
      </c>
      <c r="D26" s="177" t="s">
        <v>5</v>
      </c>
      <c r="E26" s="140" t="s">
        <v>362</v>
      </c>
      <c r="F26" s="140" t="s">
        <v>363</v>
      </c>
      <c r="G26" s="388"/>
      <c r="H26" s="92" t="s">
        <v>13</v>
      </c>
      <c r="I26" s="92" t="s">
        <v>14</v>
      </c>
      <c r="J26" s="92" t="s">
        <v>15</v>
      </c>
      <c r="K26" s="92" t="s">
        <v>16</v>
      </c>
      <c r="L26" s="92" t="s">
        <v>17</v>
      </c>
      <c r="M26" s="92" t="s">
        <v>18</v>
      </c>
      <c r="N26" s="92" t="s">
        <v>210</v>
      </c>
      <c r="O26" s="92" t="s">
        <v>22</v>
      </c>
      <c r="P26" s="93" t="s">
        <v>0</v>
      </c>
    </row>
    <row r="27" spans="1:16" ht="16.5" thickBot="1" thickTop="1">
      <c r="A27" s="99" t="s">
        <v>6</v>
      </c>
      <c r="B27" s="97">
        <v>8</v>
      </c>
      <c r="C27" s="97">
        <v>0</v>
      </c>
      <c r="D27" s="97">
        <v>0</v>
      </c>
      <c r="E27" s="97">
        <v>0</v>
      </c>
      <c r="F27" s="97">
        <v>0</v>
      </c>
      <c r="G27" s="96">
        <f>SUM(E27:F27)</f>
        <v>0</v>
      </c>
      <c r="H27" s="229">
        <v>0</v>
      </c>
      <c r="I27" s="229">
        <v>0</v>
      </c>
      <c r="J27" s="229">
        <v>0</v>
      </c>
      <c r="K27" s="229">
        <v>0</v>
      </c>
      <c r="L27" s="229">
        <v>0</v>
      </c>
      <c r="M27" s="229">
        <v>0</v>
      </c>
      <c r="N27" s="229">
        <v>0</v>
      </c>
      <c r="O27" s="229">
        <v>0</v>
      </c>
      <c r="P27" s="230">
        <f>SUM(H27:O27)</f>
        <v>0</v>
      </c>
    </row>
    <row r="28" spans="1:9" ht="16.5" thickBot="1" thickTop="1">
      <c r="A28" s="415"/>
      <c r="B28" s="415"/>
      <c r="C28" s="415"/>
      <c r="D28" s="415"/>
      <c r="E28" s="415"/>
      <c r="F28" s="233"/>
      <c r="G28" s="233"/>
      <c r="H28" s="233"/>
      <c r="I28" s="233"/>
    </row>
    <row r="29" spans="1:16" ht="16.5" thickBot="1" thickTop="1">
      <c r="A29" s="408" t="s">
        <v>359</v>
      </c>
      <c r="B29" s="409"/>
      <c r="C29" s="409"/>
      <c r="D29" s="409"/>
      <c r="E29" s="409"/>
      <c r="F29" s="409"/>
      <c r="G29" s="409"/>
      <c r="H29" s="409"/>
      <c r="I29" s="409"/>
      <c r="J29" s="409"/>
      <c r="K29" s="409"/>
      <c r="L29" s="409"/>
      <c r="M29" s="409"/>
      <c r="N29" s="409"/>
      <c r="O29" s="409"/>
      <c r="P29" s="410"/>
    </row>
    <row r="30" spans="1:18" ht="15.75" customHeight="1" thickTop="1">
      <c r="A30" s="142" t="s">
        <v>447</v>
      </c>
      <c r="B30" s="421"/>
      <c r="C30" s="422"/>
      <c r="D30" s="422"/>
      <c r="E30" s="422"/>
      <c r="F30" s="422"/>
      <c r="G30" s="422"/>
      <c r="H30" s="422"/>
      <c r="I30" s="422"/>
      <c r="J30" s="422"/>
      <c r="K30" s="422"/>
      <c r="L30" s="422"/>
      <c r="M30" s="422"/>
      <c r="N30" s="422"/>
      <c r="O30" s="422"/>
      <c r="P30" s="423"/>
      <c r="Q30" s="322"/>
      <c r="R30" s="322"/>
    </row>
    <row r="31" spans="1:18" ht="15.75" customHeight="1" thickBot="1">
      <c r="A31" s="143" t="s">
        <v>448</v>
      </c>
      <c r="B31" s="418"/>
      <c r="C31" s="419"/>
      <c r="D31" s="419"/>
      <c r="E31" s="419"/>
      <c r="F31" s="419"/>
      <c r="G31" s="419"/>
      <c r="H31" s="419"/>
      <c r="I31" s="419"/>
      <c r="J31" s="419"/>
      <c r="K31" s="419"/>
      <c r="L31" s="419"/>
      <c r="M31" s="419"/>
      <c r="N31" s="419"/>
      <c r="O31" s="419"/>
      <c r="P31" s="420"/>
      <c r="Q31" s="322"/>
      <c r="R31" s="322"/>
    </row>
    <row r="32" spans="2:11" ht="15" customHeight="1" thickTop="1">
      <c r="B32" s="222"/>
      <c r="C32" s="222"/>
      <c r="D32" s="222"/>
      <c r="E32" s="222"/>
      <c r="F32" s="222"/>
      <c r="G32" s="222"/>
      <c r="H32" s="222"/>
      <c r="I32" s="222"/>
      <c r="J32" s="222"/>
      <c r="K32" s="222"/>
    </row>
    <row r="34" spans="1:16" ht="39.75" customHeight="1" thickBot="1">
      <c r="A34" s="414" t="s">
        <v>453</v>
      </c>
      <c r="B34" s="414"/>
      <c r="C34" s="414"/>
      <c r="D34" s="414"/>
      <c r="E34" s="414"/>
      <c r="F34" s="414"/>
      <c r="G34" s="414"/>
      <c r="H34" s="414"/>
      <c r="I34" s="414"/>
      <c r="J34" s="414"/>
      <c r="K34" s="414"/>
      <c r="L34" s="414"/>
      <c r="M34" s="414"/>
      <c r="N34" s="414"/>
      <c r="O34" s="414"/>
      <c r="P34" s="414"/>
    </row>
    <row r="35" spans="1:16" ht="63" customHeight="1" thickTop="1">
      <c r="A35" s="405" t="s">
        <v>1</v>
      </c>
      <c r="B35" s="386" t="s">
        <v>481</v>
      </c>
      <c r="C35" s="386" t="s">
        <v>232</v>
      </c>
      <c r="D35" s="386"/>
      <c r="E35" s="386" t="s">
        <v>3</v>
      </c>
      <c r="F35" s="386"/>
      <c r="G35" s="386" t="s">
        <v>285</v>
      </c>
      <c r="H35" s="386" t="s">
        <v>12</v>
      </c>
      <c r="I35" s="386"/>
      <c r="J35" s="386"/>
      <c r="K35" s="386"/>
      <c r="L35" s="386"/>
      <c r="M35" s="386"/>
      <c r="N35" s="386"/>
      <c r="O35" s="386"/>
      <c r="P35" s="387"/>
    </row>
    <row r="36" spans="1:16" ht="63" customHeight="1" thickBot="1">
      <c r="A36" s="406"/>
      <c r="B36" s="388"/>
      <c r="C36" s="177" t="s">
        <v>0</v>
      </c>
      <c r="D36" s="177" t="s">
        <v>5</v>
      </c>
      <c r="E36" s="140" t="s">
        <v>362</v>
      </c>
      <c r="F36" s="140" t="s">
        <v>363</v>
      </c>
      <c r="G36" s="388"/>
      <c r="H36" s="92" t="s">
        <v>13</v>
      </c>
      <c r="I36" s="92" t="s">
        <v>14</v>
      </c>
      <c r="J36" s="92" t="s">
        <v>15</v>
      </c>
      <c r="K36" s="92" t="s">
        <v>16</v>
      </c>
      <c r="L36" s="92" t="s">
        <v>17</v>
      </c>
      <c r="M36" s="92" t="s">
        <v>18</v>
      </c>
      <c r="N36" s="92" t="s">
        <v>210</v>
      </c>
      <c r="O36" s="92" t="s">
        <v>22</v>
      </c>
      <c r="P36" s="93" t="s">
        <v>0</v>
      </c>
    </row>
    <row r="37" spans="1:16" ht="16.5" customHeight="1" thickBot="1" thickTop="1">
      <c r="A37" s="99" t="s">
        <v>6</v>
      </c>
      <c r="B37" s="97">
        <v>84</v>
      </c>
      <c r="C37" s="97">
        <v>3</v>
      </c>
      <c r="D37" s="97">
        <v>0</v>
      </c>
      <c r="E37" s="97">
        <v>1</v>
      </c>
      <c r="F37" s="97">
        <v>1</v>
      </c>
      <c r="G37" s="96">
        <f>SUM(E37:F37)</f>
        <v>2</v>
      </c>
      <c r="H37" s="229">
        <v>2</v>
      </c>
      <c r="I37" s="229">
        <v>1</v>
      </c>
      <c r="J37" s="229">
        <v>1</v>
      </c>
      <c r="K37" s="229">
        <v>0</v>
      </c>
      <c r="L37" s="229">
        <v>0</v>
      </c>
      <c r="M37" s="229">
        <v>2</v>
      </c>
      <c r="N37" s="229">
        <v>0</v>
      </c>
      <c r="O37" s="229">
        <v>0</v>
      </c>
      <c r="P37" s="230">
        <f>SUM(H37:O37)</f>
        <v>6</v>
      </c>
    </row>
    <row r="38" spans="1:9" ht="16.5" customHeight="1" thickBot="1" thickTop="1">
      <c r="A38" s="415"/>
      <c r="B38" s="415"/>
      <c r="C38" s="415"/>
      <c r="D38" s="415"/>
      <c r="E38" s="415"/>
      <c r="F38" s="233"/>
      <c r="G38" s="233"/>
      <c r="H38" s="233"/>
      <c r="I38" s="233"/>
    </row>
    <row r="39" spans="1:16" ht="16.5" customHeight="1" thickBot="1" thickTop="1">
      <c r="A39" s="408" t="s">
        <v>359</v>
      </c>
      <c r="B39" s="409"/>
      <c r="C39" s="409"/>
      <c r="D39" s="409"/>
      <c r="E39" s="409"/>
      <c r="F39" s="409"/>
      <c r="G39" s="409"/>
      <c r="H39" s="409"/>
      <c r="I39" s="409"/>
      <c r="J39" s="409"/>
      <c r="K39" s="409"/>
      <c r="L39" s="409"/>
      <c r="M39" s="409"/>
      <c r="N39" s="409"/>
      <c r="O39" s="409"/>
      <c r="P39" s="410"/>
    </row>
    <row r="40" spans="1:16" ht="16.5" customHeight="1" thickTop="1">
      <c r="A40" s="142" t="s">
        <v>447</v>
      </c>
      <c r="B40" s="416" t="s">
        <v>541</v>
      </c>
      <c r="C40" s="416"/>
      <c r="D40" s="416"/>
      <c r="E40" s="416"/>
      <c r="F40" s="416"/>
      <c r="G40" s="416"/>
      <c r="H40" s="416"/>
      <c r="I40" s="416"/>
      <c r="J40" s="416"/>
      <c r="K40" s="416"/>
      <c r="L40" s="416"/>
      <c r="M40" s="416"/>
      <c r="N40" s="416"/>
      <c r="O40" s="416"/>
      <c r="P40" s="417"/>
    </row>
    <row r="41" spans="1:16" ht="16.5" customHeight="1" thickBot="1">
      <c r="A41" s="143" t="s">
        <v>448</v>
      </c>
      <c r="B41" s="411" t="s">
        <v>542</v>
      </c>
      <c r="C41" s="411"/>
      <c r="D41" s="411"/>
      <c r="E41" s="411"/>
      <c r="F41" s="411"/>
      <c r="G41" s="411"/>
      <c r="H41" s="411"/>
      <c r="I41" s="411"/>
      <c r="J41" s="411"/>
      <c r="K41" s="411"/>
      <c r="L41" s="411"/>
      <c r="M41" s="411"/>
      <c r="N41" s="411"/>
      <c r="O41" s="411"/>
      <c r="P41" s="412"/>
    </row>
    <row r="42" ht="15.75" thickTop="1"/>
  </sheetData>
  <sheetProtection formatCells="0" formatColumns="0" formatRows="0" insertColumns="0" insertRows="0" insertHyperlinks="0" deleteColumns="0" deleteRows="0" sort="0" autoFilter="0" pivotTables="0"/>
  <mergeCells count="47">
    <mergeCell ref="B40:P40"/>
    <mergeCell ref="B41:P41"/>
    <mergeCell ref="B20:R20"/>
    <mergeCell ref="A38:E38"/>
    <mergeCell ref="A39:P39"/>
    <mergeCell ref="A24:P24"/>
    <mergeCell ref="A34:P34"/>
    <mergeCell ref="A35:A36"/>
    <mergeCell ref="B35:B36"/>
    <mergeCell ref="C35:D35"/>
    <mergeCell ref="E35:F35"/>
    <mergeCell ref="G35:G36"/>
    <mergeCell ref="H35:P35"/>
    <mergeCell ref="C25:D25"/>
    <mergeCell ref="B31:P31"/>
    <mergeCell ref="B30:P30"/>
    <mergeCell ref="A29:P29"/>
    <mergeCell ref="A28:E28"/>
    <mergeCell ref="I5:I6"/>
    <mergeCell ref="A5:A6"/>
    <mergeCell ref="G5:H5"/>
    <mergeCell ref="J5:R5"/>
    <mergeCell ref="B5:B6"/>
    <mergeCell ref="C5:C6"/>
    <mergeCell ref="D5:D6"/>
    <mergeCell ref="E5:F5"/>
    <mergeCell ref="H25:P25"/>
    <mergeCell ref="B10:R10"/>
    <mergeCell ref="B11:R11"/>
    <mergeCell ref="G25:G26"/>
    <mergeCell ref="A25:A26"/>
    <mergeCell ref="B25:B26"/>
    <mergeCell ref="J15:R15"/>
    <mergeCell ref="A1:R1"/>
    <mergeCell ref="E25:F25"/>
    <mergeCell ref="A15:A16"/>
    <mergeCell ref="B15:B16"/>
    <mergeCell ref="C15:C16"/>
    <mergeCell ref="D15:D16"/>
    <mergeCell ref="E15:F15"/>
    <mergeCell ref="A19:R19"/>
    <mergeCell ref="B21:R21"/>
    <mergeCell ref="A3:R4"/>
    <mergeCell ref="A13:R14"/>
    <mergeCell ref="A9:R9"/>
    <mergeCell ref="G15:H15"/>
    <mergeCell ref="I15:I16"/>
  </mergeCells>
  <dataValidations count="1">
    <dataValidation type="whole" allowBlank="1" showInputMessage="1" showErrorMessage="1" errorTitle="Zła wartość" error="Komórka przyjmuje tylko wartości liczbowe całkowite" sqref="B7:H8 H37:P37 B37:F37 B17:H18 J17:R17 B27:F27 H27:P27 J7:R7">
      <formula1>0</formula1>
      <formula2>10000000000000000</formula2>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7">
    <tabColor theme="6" tint="0.5999900102615356"/>
  </sheetPr>
  <dimension ref="A1:T28"/>
  <sheetViews>
    <sheetView showGridLines="0" workbookViewId="0" topLeftCell="A16">
      <selection activeCell="K13" sqref="K13"/>
    </sheetView>
  </sheetViews>
  <sheetFormatPr defaultColWidth="9.140625" defaultRowHeight="15"/>
  <cols>
    <col min="1" max="1" width="13.57421875" style="211" customWidth="1"/>
    <col min="2" max="2" width="10.00390625" style="211" customWidth="1"/>
    <col min="3" max="3" width="10.7109375" style="211" customWidth="1"/>
    <col min="4" max="4" width="11.57421875" style="211" customWidth="1"/>
    <col min="5" max="6" width="9.140625" style="211" customWidth="1"/>
    <col min="7" max="7" width="11.28125" style="211" customWidth="1"/>
    <col min="8" max="8" width="10.421875" style="211" customWidth="1"/>
    <col min="9" max="9" width="12.421875" style="211" customWidth="1"/>
    <col min="10" max="10" width="9.140625" style="211" customWidth="1"/>
    <col min="11" max="11" width="13.28125" style="211" customWidth="1"/>
    <col min="12" max="16384" width="9.140625" style="211" customWidth="1"/>
  </cols>
  <sheetData>
    <row r="1" spans="1:20" ht="18.75">
      <c r="A1" s="443" t="s">
        <v>292</v>
      </c>
      <c r="B1" s="443"/>
      <c r="C1" s="443"/>
      <c r="D1" s="443"/>
      <c r="E1" s="443"/>
      <c r="F1" s="443"/>
      <c r="G1" s="443"/>
      <c r="H1" s="443"/>
      <c r="I1" s="443"/>
      <c r="J1" s="443"/>
      <c r="K1" s="443"/>
      <c r="L1" s="443"/>
      <c r="M1" s="443"/>
      <c r="N1" s="443"/>
      <c r="O1" s="443"/>
      <c r="P1" s="443"/>
      <c r="Q1" s="443"/>
      <c r="R1" s="443"/>
      <c r="S1" s="443"/>
      <c r="T1" s="443"/>
    </row>
    <row r="3" spans="1:20" ht="15">
      <c r="A3" s="444" t="s">
        <v>293</v>
      </c>
      <c r="B3" s="444"/>
      <c r="C3" s="444"/>
      <c r="D3" s="444"/>
      <c r="E3" s="444"/>
      <c r="F3" s="444"/>
      <c r="G3" s="444"/>
      <c r="H3" s="444"/>
      <c r="I3" s="444"/>
      <c r="J3" s="444"/>
      <c r="K3" s="444"/>
      <c r="L3" s="444"/>
      <c r="M3" s="444"/>
      <c r="N3" s="444"/>
      <c r="O3" s="444"/>
      <c r="P3" s="444"/>
      <c r="Q3" s="444"/>
      <c r="R3" s="444"/>
      <c r="S3" s="444"/>
      <c r="T3" s="444"/>
    </row>
    <row r="4" spans="1:20" ht="15.75" thickBot="1">
      <c r="A4" s="445"/>
      <c r="B4" s="445"/>
      <c r="C4" s="445"/>
      <c r="D4" s="445"/>
      <c r="E4" s="445"/>
      <c r="F4" s="445"/>
      <c r="G4" s="445"/>
      <c r="H4" s="445"/>
      <c r="I4" s="445"/>
      <c r="J4" s="445"/>
      <c r="K4" s="445"/>
      <c r="L4" s="445"/>
      <c r="M4" s="445"/>
      <c r="N4" s="445"/>
      <c r="O4" s="445"/>
      <c r="P4" s="445"/>
      <c r="Q4" s="445"/>
      <c r="R4" s="445"/>
      <c r="S4" s="445"/>
      <c r="T4" s="445"/>
    </row>
    <row r="5" spans="1:18" ht="72.75" customHeight="1" thickTop="1">
      <c r="A5" s="433" t="s">
        <v>1</v>
      </c>
      <c r="B5" s="435" t="s">
        <v>213</v>
      </c>
      <c r="C5" s="435" t="s">
        <v>286</v>
      </c>
      <c r="D5" s="435" t="s">
        <v>231</v>
      </c>
      <c r="E5" s="435" t="s">
        <v>24</v>
      </c>
      <c r="F5" s="435"/>
      <c r="G5" s="424" t="s">
        <v>25</v>
      </c>
      <c r="H5" s="424"/>
      <c r="I5" s="424" t="s">
        <v>282</v>
      </c>
      <c r="J5" s="435" t="s">
        <v>21</v>
      </c>
      <c r="K5" s="435"/>
      <c r="L5" s="435"/>
      <c r="M5" s="435"/>
      <c r="N5" s="435"/>
      <c r="O5" s="435"/>
      <c r="P5" s="435"/>
      <c r="Q5" s="435"/>
      <c r="R5" s="453"/>
    </row>
    <row r="6" spans="1:18" ht="65.25" customHeight="1" thickBot="1">
      <c r="A6" s="434"/>
      <c r="B6" s="436"/>
      <c r="C6" s="436"/>
      <c r="D6" s="436"/>
      <c r="E6" s="180" t="s">
        <v>0</v>
      </c>
      <c r="F6" s="180" t="s">
        <v>5</v>
      </c>
      <c r="G6" s="181" t="s">
        <v>362</v>
      </c>
      <c r="H6" s="181" t="s">
        <v>363</v>
      </c>
      <c r="I6" s="452"/>
      <c r="J6" s="32" t="s">
        <v>13</v>
      </c>
      <c r="K6" s="32" t="s">
        <v>14</v>
      </c>
      <c r="L6" s="32" t="s">
        <v>15</v>
      </c>
      <c r="M6" s="32" t="s">
        <v>16</v>
      </c>
      <c r="N6" s="32" t="s">
        <v>17</v>
      </c>
      <c r="O6" s="32" t="s">
        <v>18</v>
      </c>
      <c r="P6" s="32" t="s">
        <v>212</v>
      </c>
      <c r="Q6" s="32" t="s">
        <v>22</v>
      </c>
      <c r="R6" s="183" t="s">
        <v>0</v>
      </c>
    </row>
    <row r="7" spans="1:18" ht="16.5" thickBot="1" thickTop="1">
      <c r="A7" s="30" t="s">
        <v>7</v>
      </c>
      <c r="B7" s="36">
        <v>19</v>
      </c>
      <c r="C7" s="36">
        <v>0</v>
      </c>
      <c r="D7" s="36">
        <v>0</v>
      </c>
      <c r="E7" s="36">
        <v>0</v>
      </c>
      <c r="F7" s="36">
        <v>0</v>
      </c>
      <c r="G7" s="36">
        <v>0</v>
      </c>
      <c r="H7" s="36">
        <v>0</v>
      </c>
      <c r="I7" s="37">
        <f>SUM(G7:H7)</f>
        <v>0</v>
      </c>
      <c r="J7" s="186">
        <v>0</v>
      </c>
      <c r="K7" s="186">
        <v>0</v>
      </c>
      <c r="L7" s="186">
        <v>0</v>
      </c>
      <c r="M7" s="186">
        <v>0</v>
      </c>
      <c r="N7" s="186">
        <v>0</v>
      </c>
      <c r="O7" s="186">
        <v>0</v>
      </c>
      <c r="P7" s="186">
        <v>0</v>
      </c>
      <c r="Q7" s="186">
        <v>0</v>
      </c>
      <c r="R7" s="38">
        <f>SUM(J7:Q7)</f>
        <v>0</v>
      </c>
    </row>
    <row r="8" spans="1:20" ht="15.75" thickTop="1">
      <c r="A8" s="449"/>
      <c r="B8" s="450"/>
      <c r="C8" s="450"/>
      <c r="D8" s="450"/>
      <c r="E8" s="450"/>
      <c r="F8" s="450"/>
      <c r="G8" s="450"/>
      <c r="H8" s="450"/>
      <c r="I8" s="450"/>
      <c r="J8" s="450"/>
      <c r="K8" s="450"/>
      <c r="L8" s="450"/>
      <c r="M8" s="450"/>
      <c r="N8" s="450"/>
      <c r="O8" s="234"/>
      <c r="P8" s="234"/>
      <c r="Q8" s="234"/>
      <c r="R8" s="234"/>
      <c r="S8" s="234"/>
      <c r="T8" s="234"/>
    </row>
    <row r="9" spans="1:20" ht="15">
      <c r="A9" s="451"/>
      <c r="B9" s="451"/>
      <c r="C9" s="451"/>
      <c r="D9" s="451"/>
      <c r="E9" s="451"/>
      <c r="F9" s="451"/>
      <c r="G9" s="451"/>
      <c r="H9" s="451"/>
      <c r="I9" s="451"/>
      <c r="J9" s="451"/>
      <c r="K9" s="451"/>
      <c r="L9" s="451"/>
      <c r="M9" s="451"/>
      <c r="N9" s="451"/>
      <c r="O9" s="234"/>
      <c r="P9" s="234"/>
      <c r="Q9" s="234"/>
      <c r="R9" s="234"/>
      <c r="S9" s="235"/>
      <c r="T9" s="234"/>
    </row>
    <row r="10" spans="1:20" ht="27" customHeight="1">
      <c r="A10" s="236"/>
      <c r="B10" s="236"/>
      <c r="C10" s="236"/>
      <c r="D10" s="236"/>
      <c r="E10" s="236"/>
      <c r="F10" s="236"/>
      <c r="G10" s="236"/>
      <c r="H10" s="236"/>
      <c r="I10" s="236"/>
      <c r="J10" s="236"/>
      <c r="K10" s="236"/>
      <c r="L10" s="236"/>
      <c r="M10" s="236"/>
      <c r="N10" s="236"/>
      <c r="O10" s="234"/>
      <c r="P10" s="234"/>
      <c r="Q10" s="234"/>
      <c r="R10" s="234"/>
      <c r="S10" s="234"/>
      <c r="T10" s="234"/>
    </row>
    <row r="11" spans="1:20" s="320" customFormat="1" ht="27" customHeight="1">
      <c r="A11" s="437" t="s">
        <v>577</v>
      </c>
      <c r="B11" s="389" t="s">
        <v>613</v>
      </c>
      <c r="C11" s="437"/>
      <c r="D11" s="437"/>
      <c r="E11" s="437"/>
      <c r="F11" s="437"/>
      <c r="G11" s="437"/>
      <c r="H11" s="437"/>
      <c r="I11" s="437"/>
      <c r="J11" s="310"/>
      <c r="K11" s="310"/>
      <c r="L11" s="310"/>
      <c r="M11" s="310"/>
      <c r="N11" s="310"/>
      <c r="O11" s="234"/>
      <c r="P11" s="234"/>
      <c r="Q11" s="234"/>
      <c r="R11" s="234"/>
      <c r="S11" s="234"/>
      <c r="T11" s="234"/>
    </row>
    <row r="12" spans="1:20" s="320" customFormat="1" ht="27" customHeight="1">
      <c r="A12" s="437"/>
      <c r="B12" s="437"/>
      <c r="C12" s="437"/>
      <c r="D12" s="437"/>
      <c r="E12" s="437"/>
      <c r="F12" s="437"/>
      <c r="G12" s="437"/>
      <c r="H12" s="437"/>
      <c r="I12" s="437"/>
      <c r="J12" s="310"/>
      <c r="K12" s="310"/>
      <c r="L12" s="310"/>
      <c r="M12" s="310"/>
      <c r="N12" s="310"/>
      <c r="O12" s="234"/>
      <c r="P12" s="234"/>
      <c r="Q12" s="234"/>
      <c r="R12" s="234"/>
      <c r="S12" s="234"/>
      <c r="T12" s="234"/>
    </row>
    <row r="13" spans="1:20" s="320" customFormat="1" ht="114" customHeight="1">
      <c r="A13" s="437"/>
      <c r="B13" s="437"/>
      <c r="C13" s="437"/>
      <c r="D13" s="437"/>
      <c r="E13" s="437"/>
      <c r="F13" s="437"/>
      <c r="G13" s="437"/>
      <c r="H13" s="437"/>
      <c r="I13" s="437"/>
      <c r="J13" s="310"/>
      <c r="K13" s="310"/>
      <c r="L13" s="310"/>
      <c r="M13" s="310"/>
      <c r="N13" s="310"/>
      <c r="O13" s="234"/>
      <c r="P13" s="234"/>
      <c r="Q13" s="234"/>
      <c r="R13" s="234"/>
      <c r="S13" s="234"/>
      <c r="T13" s="234"/>
    </row>
    <row r="14" spans="1:20" s="320" customFormat="1" ht="27" customHeight="1">
      <c r="A14" s="310"/>
      <c r="B14" s="310"/>
      <c r="C14" s="310"/>
      <c r="D14" s="310"/>
      <c r="E14" s="310"/>
      <c r="F14" s="310"/>
      <c r="G14" s="310"/>
      <c r="H14" s="310"/>
      <c r="I14" s="310"/>
      <c r="J14" s="310"/>
      <c r="K14" s="310"/>
      <c r="L14" s="310"/>
      <c r="M14" s="310"/>
      <c r="N14" s="310"/>
      <c r="O14" s="234"/>
      <c r="P14" s="234"/>
      <c r="Q14" s="234"/>
      <c r="R14" s="234"/>
      <c r="S14" s="234"/>
      <c r="T14" s="234"/>
    </row>
    <row r="15" spans="1:20" ht="27" customHeight="1" thickBot="1">
      <c r="A15" s="236"/>
      <c r="B15" s="236"/>
      <c r="C15" s="236"/>
      <c r="D15" s="236"/>
      <c r="E15" s="236"/>
      <c r="F15" s="236"/>
      <c r="G15" s="236"/>
      <c r="H15" s="236"/>
      <c r="I15" s="236"/>
      <c r="J15" s="236"/>
      <c r="K15" s="236"/>
      <c r="L15" s="236"/>
      <c r="M15" s="236"/>
      <c r="N15" s="236"/>
      <c r="O15" s="234"/>
      <c r="P15" s="234"/>
      <c r="Q15" s="234"/>
      <c r="R15" s="234"/>
      <c r="S15" s="234"/>
      <c r="T15" s="234"/>
    </row>
    <row r="16" spans="1:20" ht="17.25" customHeight="1" thickBot="1" thickTop="1">
      <c r="A16" s="425" t="s">
        <v>359</v>
      </c>
      <c r="B16" s="426"/>
      <c r="C16" s="426"/>
      <c r="D16" s="426"/>
      <c r="E16" s="426"/>
      <c r="F16" s="426"/>
      <c r="G16" s="426"/>
      <c r="H16" s="426"/>
      <c r="I16" s="426"/>
      <c r="J16" s="426"/>
      <c r="K16" s="426"/>
      <c r="L16" s="426"/>
      <c r="M16" s="426"/>
      <c r="N16" s="426"/>
      <c r="O16" s="426"/>
      <c r="P16" s="426"/>
      <c r="Q16" s="426"/>
      <c r="R16" s="427"/>
      <c r="S16" s="234"/>
      <c r="T16" s="234"/>
    </row>
    <row r="17" spans="1:20" ht="15.75" customHeight="1" thickTop="1">
      <c r="A17" s="144" t="s">
        <v>447</v>
      </c>
      <c r="B17" s="428" t="s">
        <v>595</v>
      </c>
      <c r="C17" s="429"/>
      <c r="D17" s="429"/>
      <c r="E17" s="429"/>
      <c r="F17" s="429"/>
      <c r="G17" s="429"/>
      <c r="H17" s="429"/>
      <c r="I17" s="429"/>
      <c r="J17" s="429"/>
      <c r="K17" s="429"/>
      <c r="L17" s="429"/>
      <c r="M17" s="429"/>
      <c r="N17" s="429"/>
      <c r="O17" s="429"/>
      <c r="P17" s="429"/>
      <c r="Q17" s="429"/>
      <c r="R17" s="430"/>
      <c r="S17" s="234"/>
      <c r="T17" s="234"/>
    </row>
    <row r="18" spans="1:20" ht="15.75" thickBot="1">
      <c r="A18" s="145" t="s">
        <v>448</v>
      </c>
      <c r="B18" s="431" t="s">
        <v>596</v>
      </c>
      <c r="C18" s="431"/>
      <c r="D18" s="431"/>
      <c r="E18" s="431"/>
      <c r="F18" s="431"/>
      <c r="G18" s="431"/>
      <c r="H18" s="431"/>
      <c r="I18" s="431"/>
      <c r="J18" s="431"/>
      <c r="K18" s="431"/>
      <c r="L18" s="431"/>
      <c r="M18" s="431"/>
      <c r="N18" s="431"/>
      <c r="O18" s="431"/>
      <c r="P18" s="431"/>
      <c r="Q18" s="431"/>
      <c r="R18" s="432"/>
      <c r="S18" s="234"/>
      <c r="T18" s="234"/>
    </row>
    <row r="19" spans="1:20" ht="15.75" thickTop="1">
      <c r="A19" s="218"/>
      <c r="B19" s="219"/>
      <c r="C19" s="219"/>
      <c r="D19" s="219"/>
      <c r="E19" s="219"/>
      <c r="F19" s="219"/>
      <c r="G19" s="219"/>
      <c r="H19" s="219"/>
      <c r="I19" s="219"/>
      <c r="J19" s="219"/>
      <c r="K19" s="219"/>
      <c r="L19" s="219"/>
      <c r="M19" s="219"/>
      <c r="N19" s="219"/>
      <c r="O19" s="219"/>
      <c r="P19" s="219"/>
      <c r="Q19" s="219"/>
      <c r="R19" s="219"/>
      <c r="S19" s="234"/>
      <c r="T19" s="234"/>
    </row>
    <row r="20" spans="1:20" ht="15">
      <c r="A20" s="446" t="s">
        <v>294</v>
      </c>
      <c r="B20" s="446"/>
      <c r="C20" s="446"/>
      <c r="D20" s="446"/>
      <c r="E20" s="446"/>
      <c r="F20" s="446"/>
      <c r="G20" s="446"/>
      <c r="H20" s="446"/>
      <c r="I20" s="446"/>
      <c r="J20" s="446"/>
      <c r="K20" s="446"/>
      <c r="L20" s="446"/>
      <c r="M20" s="446"/>
      <c r="N20" s="446"/>
      <c r="O20" s="446"/>
      <c r="P20" s="446"/>
      <c r="Q20" s="446"/>
      <c r="R20" s="446"/>
      <c r="S20" s="234"/>
      <c r="T20" s="234"/>
    </row>
    <row r="21" spans="1:20" ht="15.75" thickBot="1">
      <c r="A21" s="447"/>
      <c r="B21" s="447"/>
      <c r="C21" s="447"/>
      <c r="D21" s="447"/>
      <c r="E21" s="447"/>
      <c r="F21" s="447"/>
      <c r="G21" s="447"/>
      <c r="H21" s="447"/>
      <c r="I21" s="447"/>
      <c r="J21" s="447"/>
      <c r="K21" s="447"/>
      <c r="L21" s="447"/>
      <c r="M21" s="447"/>
      <c r="N21" s="447"/>
      <c r="O21" s="447"/>
      <c r="P21" s="447"/>
      <c r="Q21" s="447"/>
      <c r="R21" s="447"/>
      <c r="S21" s="234"/>
      <c r="T21" s="234"/>
    </row>
    <row r="22" spans="1:18" ht="59.25" customHeight="1" thickTop="1">
      <c r="A22" s="433" t="s">
        <v>1</v>
      </c>
      <c r="B22" s="435" t="s">
        <v>286</v>
      </c>
      <c r="C22" s="435" t="s">
        <v>233</v>
      </c>
      <c r="D22" s="435"/>
      <c r="E22" s="424" t="s">
        <v>26</v>
      </c>
      <c r="F22" s="424"/>
      <c r="G22" s="424" t="s">
        <v>282</v>
      </c>
      <c r="H22" s="435" t="s">
        <v>21</v>
      </c>
      <c r="I22" s="435"/>
      <c r="J22" s="435"/>
      <c r="K22" s="435"/>
      <c r="L22" s="435"/>
      <c r="M22" s="435"/>
      <c r="N22" s="435"/>
      <c r="O22" s="435"/>
      <c r="P22" s="454" t="s">
        <v>0</v>
      </c>
      <c r="Q22" s="234"/>
      <c r="R22" s="234"/>
    </row>
    <row r="23" spans="1:20" ht="93.75" customHeight="1" thickBot="1">
      <c r="A23" s="434"/>
      <c r="B23" s="436"/>
      <c r="C23" s="180" t="s">
        <v>0</v>
      </c>
      <c r="D23" s="180" t="s">
        <v>5</v>
      </c>
      <c r="E23" s="181" t="s">
        <v>362</v>
      </c>
      <c r="F23" s="181" t="s">
        <v>363</v>
      </c>
      <c r="G23" s="452"/>
      <c r="H23" s="32" t="s">
        <v>13</v>
      </c>
      <c r="I23" s="32" t="s">
        <v>14</v>
      </c>
      <c r="J23" s="32" t="s">
        <v>15</v>
      </c>
      <c r="K23" s="32" t="s">
        <v>16</v>
      </c>
      <c r="L23" s="32" t="s">
        <v>17</v>
      </c>
      <c r="M23" s="32" t="s">
        <v>18</v>
      </c>
      <c r="N23" s="32" t="s">
        <v>212</v>
      </c>
      <c r="O23" s="32" t="s">
        <v>22</v>
      </c>
      <c r="P23" s="455"/>
      <c r="Q23" s="234"/>
      <c r="R23" s="234"/>
      <c r="T23" s="237"/>
    </row>
    <row r="24" spans="1:18" ht="16.5" thickBot="1" thickTop="1">
      <c r="A24" s="30" t="s">
        <v>7</v>
      </c>
      <c r="B24" s="36">
        <v>19</v>
      </c>
      <c r="C24" s="36">
        <v>0</v>
      </c>
      <c r="D24" s="36">
        <v>0</v>
      </c>
      <c r="E24" s="36">
        <v>0</v>
      </c>
      <c r="F24" s="36">
        <v>0</v>
      </c>
      <c r="G24" s="37">
        <f>SUM(E24:F24)</f>
        <v>0</v>
      </c>
      <c r="H24" s="186">
        <v>0</v>
      </c>
      <c r="I24" s="186">
        <v>0</v>
      </c>
      <c r="J24" s="186">
        <v>0</v>
      </c>
      <c r="K24" s="186">
        <v>0</v>
      </c>
      <c r="L24" s="186">
        <v>0</v>
      </c>
      <c r="M24" s="186">
        <v>0</v>
      </c>
      <c r="N24" s="186">
        <v>0</v>
      </c>
      <c r="O24" s="186">
        <v>0</v>
      </c>
      <c r="P24" s="38">
        <f>SUM(H24:O24)</f>
        <v>0</v>
      </c>
      <c r="Q24" s="234"/>
      <c r="R24" s="234"/>
    </row>
    <row r="25" spans="1:13" ht="16.5" thickBot="1" thickTop="1">
      <c r="A25" s="448"/>
      <c r="B25" s="448"/>
      <c r="C25" s="448"/>
      <c r="D25" s="448"/>
      <c r="E25" s="448"/>
      <c r="F25" s="448"/>
      <c r="G25" s="448"/>
      <c r="H25" s="448"/>
      <c r="I25" s="448"/>
      <c r="J25" s="448"/>
      <c r="K25" s="448"/>
      <c r="L25" s="448"/>
      <c r="M25" s="448"/>
    </row>
    <row r="26" spans="1:18" ht="15.75" thickTop="1">
      <c r="A26" s="440" t="s">
        <v>359</v>
      </c>
      <c r="B26" s="441"/>
      <c r="C26" s="441"/>
      <c r="D26" s="441"/>
      <c r="E26" s="441"/>
      <c r="F26" s="441"/>
      <c r="G26" s="441"/>
      <c r="H26" s="441"/>
      <c r="I26" s="441"/>
      <c r="J26" s="441"/>
      <c r="K26" s="441"/>
      <c r="L26" s="441"/>
      <c r="M26" s="441"/>
      <c r="N26" s="441"/>
      <c r="O26" s="441"/>
      <c r="P26" s="441"/>
      <c r="Q26" s="441"/>
      <c r="R26" s="442"/>
    </row>
    <row r="27" spans="1:18" ht="15">
      <c r="A27" s="136" t="s">
        <v>447</v>
      </c>
      <c r="B27" s="438"/>
      <c r="C27" s="438"/>
      <c r="D27" s="438"/>
      <c r="E27" s="438"/>
      <c r="F27" s="438"/>
      <c r="G27" s="438"/>
      <c r="H27" s="438"/>
      <c r="I27" s="438"/>
      <c r="J27" s="438"/>
      <c r="K27" s="438"/>
      <c r="L27" s="438"/>
      <c r="M27" s="438"/>
      <c r="N27" s="438"/>
      <c r="O27" s="438"/>
      <c r="P27" s="438"/>
      <c r="Q27" s="438"/>
      <c r="R27" s="439"/>
    </row>
    <row r="28" spans="1:18" ht="15.75" thickBot="1">
      <c r="A28" s="135" t="s">
        <v>448</v>
      </c>
      <c r="B28" s="431"/>
      <c r="C28" s="431"/>
      <c r="D28" s="431"/>
      <c r="E28" s="431"/>
      <c r="F28" s="431"/>
      <c r="G28" s="431"/>
      <c r="H28" s="431"/>
      <c r="I28" s="431"/>
      <c r="J28" s="431"/>
      <c r="K28" s="431"/>
      <c r="L28" s="431"/>
      <c r="M28" s="431"/>
      <c r="N28" s="431"/>
      <c r="O28" s="431"/>
      <c r="P28" s="431"/>
      <c r="Q28" s="431"/>
      <c r="R28" s="432"/>
    </row>
    <row r="29" ht="15.75" thickTop="1"/>
  </sheetData>
  <sheetProtection formatCells="0" formatColumns="0" formatRows="0" insertColumns="0" insertRows="0" insertHyperlinks="0" deleteColumns="0" deleteRows="0" sort="0" autoFilter="0" pivotTables="0"/>
  <mergeCells count="28">
    <mergeCell ref="B27:R27"/>
    <mergeCell ref="B28:R28"/>
    <mergeCell ref="A26:R26"/>
    <mergeCell ref="A1:T1"/>
    <mergeCell ref="A3:T4"/>
    <mergeCell ref="A20:R21"/>
    <mergeCell ref="A25:M25"/>
    <mergeCell ref="A8:N9"/>
    <mergeCell ref="I5:I6"/>
    <mergeCell ref="J5:R5"/>
    <mergeCell ref="A22:A23"/>
    <mergeCell ref="B22:B23"/>
    <mergeCell ref="C22:D22"/>
    <mergeCell ref="G22:G23"/>
    <mergeCell ref="H22:O22"/>
    <mergeCell ref="P22:P23"/>
    <mergeCell ref="G5:H5"/>
    <mergeCell ref="E22:F22"/>
    <mergeCell ref="A16:R16"/>
    <mergeCell ref="B17:R17"/>
    <mergeCell ref="B18:R18"/>
    <mergeCell ref="A5:A6"/>
    <mergeCell ref="B5:B6"/>
    <mergeCell ref="C5:C6"/>
    <mergeCell ref="D5:D6"/>
    <mergeCell ref="E5:F5"/>
    <mergeCell ref="A11:A13"/>
    <mergeCell ref="B11:I13"/>
  </mergeCells>
  <dataValidations count="1">
    <dataValidation type="whole" allowBlank="1" showInputMessage="1" showErrorMessage="1" errorTitle="Zła wartość" error="Komórka przyjmuje tylko wartości liczbowe całkowite" sqref="B7:H7 J7:Q7 B24:F24 H24:O24">
      <formula1>0</formula1>
      <formula2>100000000000000000</formula2>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3794" r:id="rId4" name="Button 2">
              <controlPr defaultSize="0" print="0" autoFill="0" autoPict="0" macro="[0]!tab6a">
                <anchor moveWithCells="1" sizeWithCells="1">
                  <from>
                    <xdr:col>0</xdr:col>
                    <xdr:colOff>0</xdr:colOff>
                    <xdr:row>7</xdr:row>
                    <xdr:rowOff>114300</xdr:rowOff>
                  </from>
                  <to>
                    <xdr:col>17</xdr:col>
                    <xdr:colOff>552450</xdr:colOff>
                    <xdr:row>9</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6" tint="0.5999900102615356"/>
  </sheetPr>
  <dimension ref="A1:R53"/>
  <sheetViews>
    <sheetView showGridLines="0" zoomScale="115" zoomScaleNormal="115" workbookViewId="0" topLeftCell="A1">
      <selection activeCell="A16" sqref="A16:D16"/>
    </sheetView>
  </sheetViews>
  <sheetFormatPr defaultColWidth="9.140625" defaultRowHeight="15"/>
  <cols>
    <col min="1" max="1" width="21.28125" style="211" customWidth="1"/>
    <col min="2" max="2" width="22.57421875" style="211" customWidth="1"/>
    <col min="3" max="3" width="23.421875" style="211" customWidth="1"/>
    <col min="4" max="4" width="21.00390625" style="211" customWidth="1"/>
    <col min="5" max="17" width="9.140625" style="211" customWidth="1"/>
    <col min="18" max="18" width="9.140625" style="211" hidden="1" customWidth="1"/>
    <col min="19" max="20" width="9.140625" style="211" customWidth="1"/>
    <col min="21" max="21" width="9.140625" style="211" hidden="1" customWidth="1"/>
    <col min="22" max="16384" width="9.140625" style="211" customWidth="1"/>
  </cols>
  <sheetData>
    <row r="1" spans="1:17" ht="18.75">
      <c r="A1" s="443" t="s">
        <v>296</v>
      </c>
      <c r="B1" s="443"/>
      <c r="C1" s="443"/>
      <c r="D1" s="443"/>
      <c r="E1" s="443"/>
      <c r="F1" s="443"/>
      <c r="G1" s="443"/>
      <c r="H1" s="443"/>
      <c r="I1" s="443"/>
      <c r="J1" s="443"/>
      <c r="K1" s="443"/>
      <c r="L1" s="443"/>
      <c r="M1" s="443"/>
      <c r="N1" s="443"/>
      <c r="O1" s="443"/>
      <c r="P1" s="443"/>
      <c r="Q1" s="443"/>
    </row>
    <row r="3" spans="1:13" ht="15" customHeight="1">
      <c r="A3" s="444" t="s">
        <v>297</v>
      </c>
      <c r="B3" s="444"/>
      <c r="C3" s="444"/>
      <c r="D3" s="444"/>
      <c r="E3" s="444"/>
      <c r="F3" s="216"/>
      <c r="G3" s="216"/>
      <c r="H3" s="216"/>
      <c r="I3" s="216"/>
      <c r="J3" s="216"/>
      <c r="K3" s="216"/>
      <c r="L3" s="216"/>
      <c r="M3" s="216"/>
    </row>
    <row r="4" spans="1:5" ht="15">
      <c r="A4" s="444"/>
      <c r="B4" s="444"/>
      <c r="C4" s="444"/>
      <c r="D4" s="444"/>
      <c r="E4" s="444"/>
    </row>
    <row r="5" spans="1:5" ht="16.5" thickBot="1">
      <c r="A5" s="192"/>
      <c r="B5" s="192"/>
      <c r="C5" s="192"/>
      <c r="D5" s="192"/>
      <c r="E5" s="192"/>
    </row>
    <row r="6" spans="2:3" ht="87" customHeight="1" thickBot="1" thickTop="1">
      <c r="B6" s="40" t="s">
        <v>242</v>
      </c>
      <c r="C6" s="42" t="s">
        <v>287</v>
      </c>
    </row>
    <row r="7" spans="2:3" ht="20.1" customHeight="1" thickBot="1" thickTop="1">
      <c r="B7" s="288">
        <v>0</v>
      </c>
      <c r="C7" s="31">
        <v>0</v>
      </c>
    </row>
    <row r="8" ht="15.75" thickTop="1"/>
    <row r="9" spans="1:14" ht="15">
      <c r="A9" s="444" t="s">
        <v>298</v>
      </c>
      <c r="B9" s="444"/>
      <c r="C9" s="444"/>
      <c r="D9" s="444"/>
      <c r="E9" s="444"/>
      <c r="F9" s="216"/>
      <c r="G9" s="216"/>
      <c r="H9" s="216"/>
      <c r="I9" s="216"/>
      <c r="J9" s="216"/>
      <c r="K9" s="216"/>
      <c r="L9" s="216"/>
      <c r="M9" s="216"/>
      <c r="N9" s="216"/>
    </row>
    <row r="10" spans="1:5" ht="15">
      <c r="A10" s="444"/>
      <c r="B10" s="444"/>
      <c r="C10" s="444"/>
      <c r="D10" s="444"/>
      <c r="E10" s="444"/>
    </row>
    <row r="11" spans="1:5" ht="16.5" thickBot="1">
      <c r="A11" s="192"/>
      <c r="B11" s="192"/>
      <c r="C11" s="192"/>
      <c r="D11" s="192"/>
      <c r="E11" s="192"/>
    </row>
    <row r="12" spans="2:4" ht="63" customHeight="1" thickTop="1">
      <c r="B12" s="433" t="s">
        <v>288</v>
      </c>
      <c r="C12" s="456" t="s">
        <v>38</v>
      </c>
      <c r="D12" s="457"/>
    </row>
    <row r="13" spans="2:4" ht="37.5" customHeight="1" thickBot="1">
      <c r="B13" s="434"/>
      <c r="C13" s="180" t="s">
        <v>39</v>
      </c>
      <c r="D13" s="188" t="s">
        <v>40</v>
      </c>
    </row>
    <row r="14" spans="2:4" ht="16.5" thickBot="1" thickTop="1">
      <c r="B14" s="43">
        <v>0</v>
      </c>
      <c r="C14" s="44">
        <v>0</v>
      </c>
      <c r="D14" s="238">
        <v>0</v>
      </c>
    </row>
    <row r="15" spans="1:3" ht="15.75" thickTop="1">
      <c r="A15" s="10"/>
      <c r="B15" s="10"/>
      <c r="C15" s="10"/>
    </row>
    <row r="16" spans="1:4" ht="15">
      <c r="A16" s="10"/>
      <c r="B16" s="10"/>
      <c r="C16" s="10"/>
      <c r="D16" s="321"/>
    </row>
    <row r="17" spans="1:3" ht="15">
      <c r="A17" s="10"/>
      <c r="B17" s="10"/>
      <c r="C17" s="10"/>
    </row>
    <row r="18" spans="1:3" ht="15">
      <c r="A18" s="10"/>
      <c r="B18" s="10"/>
      <c r="C18" s="10"/>
    </row>
    <row r="19" spans="1:3" ht="15">
      <c r="A19" s="10"/>
      <c r="B19" s="10"/>
      <c r="C19" s="10"/>
    </row>
    <row r="20" spans="1:3" ht="15">
      <c r="A20" s="10"/>
      <c r="B20" s="10"/>
      <c r="C20" s="10"/>
    </row>
    <row r="21" spans="1:3" ht="15">
      <c r="A21" s="10"/>
      <c r="B21" s="10"/>
      <c r="C21" s="10"/>
    </row>
    <row r="22" spans="1:3" ht="15">
      <c r="A22" s="10"/>
      <c r="B22" s="10"/>
      <c r="C22" s="10"/>
    </row>
    <row r="23" spans="1:3" ht="15">
      <c r="A23" s="10"/>
      <c r="B23" s="10"/>
      <c r="C23" s="10"/>
    </row>
    <row r="24" spans="1:3" ht="15">
      <c r="A24" s="10"/>
      <c r="B24" s="10"/>
      <c r="C24" s="10"/>
    </row>
    <row r="25" spans="1:3" ht="15">
      <c r="A25" s="10"/>
      <c r="B25" s="10"/>
      <c r="C25" s="10"/>
    </row>
    <row r="26" spans="1:3" ht="15">
      <c r="A26" s="10"/>
      <c r="B26" s="10"/>
      <c r="C26" s="10"/>
    </row>
    <row r="27" spans="1:18" ht="15">
      <c r="A27" s="10"/>
      <c r="B27" s="10"/>
      <c r="C27" s="10"/>
      <c r="R27" s="211" t="s">
        <v>249</v>
      </c>
    </row>
    <row r="28" spans="1:18" ht="15">
      <c r="A28" s="10"/>
      <c r="B28" s="10"/>
      <c r="C28" s="10"/>
      <c r="R28" s="211" t="s">
        <v>250</v>
      </c>
    </row>
    <row r="29" spans="1:18" ht="15">
      <c r="A29" s="10"/>
      <c r="B29" s="10"/>
      <c r="C29" s="10"/>
      <c r="R29" s="211" t="s">
        <v>251</v>
      </c>
    </row>
    <row r="30" spans="1:18" ht="15">
      <c r="A30" s="10"/>
      <c r="B30" s="10"/>
      <c r="C30" s="10"/>
      <c r="R30" s="211" t="s">
        <v>252</v>
      </c>
    </row>
    <row r="31" spans="1:18" ht="15">
      <c r="A31" s="10"/>
      <c r="B31" s="10"/>
      <c r="C31" s="10"/>
      <c r="R31" s="211" t="s">
        <v>253</v>
      </c>
    </row>
    <row r="32" spans="1:18" ht="15">
      <c r="A32" s="10"/>
      <c r="B32" s="10"/>
      <c r="C32" s="10"/>
      <c r="R32" s="211" t="s">
        <v>254</v>
      </c>
    </row>
    <row r="33" spans="1:18" ht="15">
      <c r="A33" s="10"/>
      <c r="B33" s="10"/>
      <c r="C33" s="10"/>
      <c r="R33" s="211" t="s">
        <v>255</v>
      </c>
    </row>
    <row r="34" spans="1:18" ht="15">
      <c r="A34" s="10"/>
      <c r="B34" s="10"/>
      <c r="C34" s="10"/>
      <c r="R34" s="211" t="s">
        <v>256</v>
      </c>
    </row>
    <row r="35" spans="1:18" ht="15">
      <c r="A35" s="10"/>
      <c r="B35" s="10"/>
      <c r="C35" s="10"/>
      <c r="R35" s="211" t="s">
        <v>257</v>
      </c>
    </row>
    <row r="36" spans="1:18" ht="15">
      <c r="A36" s="10"/>
      <c r="B36" s="10"/>
      <c r="C36" s="10"/>
      <c r="R36" s="211" t="s">
        <v>258</v>
      </c>
    </row>
    <row r="37" spans="1:18" ht="15">
      <c r="A37" s="10"/>
      <c r="B37" s="10"/>
      <c r="C37" s="10"/>
      <c r="R37" s="211" t="s">
        <v>259</v>
      </c>
    </row>
    <row r="38" spans="1:18" ht="15">
      <c r="A38" s="10"/>
      <c r="B38" s="10"/>
      <c r="C38" s="10"/>
      <c r="R38" s="211" t="s">
        <v>260</v>
      </c>
    </row>
    <row r="39" spans="1:18" ht="15">
      <c r="A39" s="10"/>
      <c r="B39" s="10"/>
      <c r="C39" s="10"/>
      <c r="R39" s="211" t="s">
        <v>261</v>
      </c>
    </row>
    <row r="40" spans="1:18" ht="15">
      <c r="A40" s="10"/>
      <c r="B40" s="10"/>
      <c r="C40" s="10"/>
      <c r="R40" s="211" t="s">
        <v>262</v>
      </c>
    </row>
    <row r="41" spans="1:18" ht="15">
      <c r="A41" s="10"/>
      <c r="B41" s="10"/>
      <c r="C41" s="10"/>
      <c r="R41" s="211" t="s">
        <v>263</v>
      </c>
    </row>
    <row r="42" spans="1:18" ht="15">
      <c r="A42" s="10"/>
      <c r="B42" s="10"/>
      <c r="C42" s="10"/>
      <c r="R42" s="211" t="s">
        <v>264</v>
      </c>
    </row>
    <row r="43" spans="1:3" ht="15">
      <c r="A43" s="10"/>
      <c r="B43" s="10"/>
      <c r="C43" s="10"/>
    </row>
    <row r="44" spans="1:3" ht="15">
      <c r="A44" s="10"/>
      <c r="B44" s="10"/>
      <c r="C44" s="10"/>
    </row>
    <row r="45" spans="1:3" ht="15">
      <c r="A45" s="10"/>
      <c r="B45" s="10"/>
      <c r="C45" s="10"/>
    </row>
    <row r="46" spans="1:3" ht="15">
      <c r="A46" s="10"/>
      <c r="B46" s="10"/>
      <c r="C46" s="10"/>
    </row>
    <row r="47" spans="1:3" ht="15">
      <c r="A47" s="10"/>
      <c r="B47" s="10"/>
      <c r="C47" s="10"/>
    </row>
    <row r="48" spans="1:3" ht="15">
      <c r="A48" s="10"/>
      <c r="B48" s="10"/>
      <c r="C48" s="10"/>
    </row>
    <row r="49" spans="1:3" ht="15">
      <c r="A49" s="10"/>
      <c r="B49" s="10"/>
      <c r="C49" s="10"/>
    </row>
    <row r="50" spans="1:3" ht="15">
      <c r="A50" s="10"/>
      <c r="B50" s="10"/>
      <c r="C50" s="10"/>
    </row>
    <row r="51" spans="1:3" ht="15">
      <c r="A51" s="10"/>
      <c r="B51" s="10"/>
      <c r="C51" s="10"/>
    </row>
    <row r="52" spans="1:3" ht="15">
      <c r="A52" s="10"/>
      <c r="B52" s="10"/>
      <c r="C52" s="10"/>
    </row>
    <row r="53" spans="1:3" ht="15">
      <c r="A53" s="10"/>
      <c r="B53" s="10"/>
      <c r="C53" s="10"/>
    </row>
  </sheetData>
  <sheetProtection formatCells="0" formatColumns="0" formatRows="0" insertColumns="0" insertRows="0" insertHyperlinks="0" deleteColumns="0" deleteRows="0" sort="0" autoFilter="0" pivotTables="0"/>
  <mergeCells count="5">
    <mergeCell ref="A3:E4"/>
    <mergeCell ref="A9:E10"/>
    <mergeCell ref="A1:Q1"/>
    <mergeCell ref="B12:B13"/>
    <mergeCell ref="C12:D12"/>
  </mergeCells>
  <dataValidations count="2">
    <dataValidation type="whole" allowBlank="1" showInputMessage="1" showErrorMessage="1" errorTitle="Zła wartość" error="Komórka przyjmuje tylko wartości liczbowe całkowite" sqref="B7:C7">
      <formula1>0</formula1>
      <formula2>1E+26</formula2>
    </dataValidation>
    <dataValidation allowBlank="1" showInputMessage="1" showErrorMessage="1" errorTitle="Zła wartość" error="Komórka przyjmuje tylko wartości liczbowe całkowite" sqref="B15:C53 C14:D14"/>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9">
    <tabColor theme="6" tint="0.5999900102615356"/>
  </sheetPr>
  <dimension ref="A1:R31"/>
  <sheetViews>
    <sheetView showGridLines="0" zoomScale="80" zoomScaleNormal="80" workbookViewId="0" topLeftCell="A15">
      <selection activeCell="D16" sqref="D16"/>
    </sheetView>
  </sheetViews>
  <sheetFormatPr defaultColWidth="9.140625" defaultRowHeight="15"/>
  <cols>
    <col min="1" max="1" width="13.7109375" style="211" customWidth="1"/>
    <col min="2" max="2" width="13.57421875" style="211" customWidth="1"/>
    <col min="3" max="3" width="15.8515625" style="211" customWidth="1"/>
    <col min="4" max="4" width="10.7109375" style="211" customWidth="1"/>
    <col min="5" max="5" width="15.7109375" style="211" customWidth="1"/>
    <col min="6" max="6" width="18.57421875" style="211" customWidth="1"/>
    <col min="7" max="7" width="9.140625" style="211" customWidth="1"/>
    <col min="8" max="8" width="15.7109375" style="211" customWidth="1"/>
    <col min="9" max="16384" width="9.140625" style="211" customWidth="1"/>
  </cols>
  <sheetData>
    <row r="1" spans="1:13" ht="18.75">
      <c r="A1" s="443" t="s">
        <v>299</v>
      </c>
      <c r="B1" s="443"/>
      <c r="C1" s="443"/>
      <c r="D1" s="443"/>
      <c r="E1" s="443"/>
      <c r="F1" s="443"/>
      <c r="G1" s="443"/>
      <c r="H1" s="443"/>
      <c r="I1" s="443"/>
      <c r="J1" s="443"/>
      <c r="K1" s="443"/>
      <c r="L1" s="443"/>
      <c r="M1" s="443"/>
    </row>
    <row r="3" spans="1:12" ht="15">
      <c r="A3" s="444" t="s">
        <v>308</v>
      </c>
      <c r="B3" s="444"/>
      <c r="C3" s="444"/>
      <c r="D3" s="444"/>
      <c r="E3" s="444"/>
      <c r="F3" s="444"/>
      <c r="G3" s="444"/>
      <c r="H3" s="444"/>
      <c r="I3" s="444"/>
      <c r="J3" s="444"/>
      <c r="K3" s="444"/>
      <c r="L3" s="216"/>
    </row>
    <row r="4" spans="1:11" ht="15.75" thickBot="1">
      <c r="A4" s="444"/>
      <c r="B4" s="444"/>
      <c r="C4" s="444"/>
      <c r="D4" s="444"/>
      <c r="E4" s="444"/>
      <c r="F4" s="444"/>
      <c r="G4" s="444"/>
      <c r="H4" s="444"/>
      <c r="I4" s="444"/>
      <c r="J4" s="444"/>
      <c r="K4" s="444"/>
    </row>
    <row r="5" spans="1:8" ht="20.25" customHeight="1" thickTop="1">
      <c r="A5" s="433" t="s">
        <v>41</v>
      </c>
      <c r="B5" s="435" t="s">
        <v>309</v>
      </c>
      <c r="C5" s="435" t="s">
        <v>3</v>
      </c>
      <c r="D5" s="456" t="s">
        <v>12</v>
      </c>
      <c r="E5" s="465"/>
      <c r="F5" s="465"/>
      <c r="G5" s="457"/>
      <c r="H5" s="5"/>
    </row>
    <row r="6" spans="1:7" ht="52.5" customHeight="1" thickBot="1">
      <c r="A6" s="434"/>
      <c r="B6" s="436"/>
      <c r="C6" s="436"/>
      <c r="D6" s="32" t="s">
        <v>42</v>
      </c>
      <c r="E6" s="32" t="s">
        <v>212</v>
      </c>
      <c r="F6" s="32" t="s">
        <v>43</v>
      </c>
      <c r="G6" s="285" t="s">
        <v>44</v>
      </c>
    </row>
    <row r="7" spans="1:7" ht="16.5" thickBot="1" thickTop="1">
      <c r="A7" s="43">
        <v>177</v>
      </c>
      <c r="B7" s="44">
        <v>159</v>
      </c>
      <c r="C7" s="44">
        <v>94</v>
      </c>
      <c r="D7" s="44">
        <v>81</v>
      </c>
      <c r="E7" s="44">
        <v>4</v>
      </c>
      <c r="F7" s="44">
        <v>0</v>
      </c>
      <c r="G7" s="38">
        <f>SUM(D7:F7)</f>
        <v>85</v>
      </c>
    </row>
    <row r="8" spans="1:8" ht="15.75" thickTop="1">
      <c r="A8" s="10"/>
      <c r="B8" s="10"/>
      <c r="C8" s="10"/>
      <c r="D8" s="10"/>
      <c r="E8" s="10"/>
      <c r="F8" s="10"/>
      <c r="G8" s="10"/>
      <c r="H8" s="6"/>
    </row>
    <row r="9" spans="1:8" ht="15">
      <c r="A9" s="10"/>
      <c r="B9" s="10"/>
      <c r="C9" s="10"/>
      <c r="D9" s="10"/>
      <c r="E9" s="10"/>
      <c r="F9" s="10"/>
      <c r="G9" s="10"/>
      <c r="H9" s="6"/>
    </row>
    <row r="10" spans="1:8" ht="15">
      <c r="A10" s="10"/>
      <c r="B10" s="10"/>
      <c r="C10" s="10"/>
      <c r="D10" s="10"/>
      <c r="E10" s="10"/>
      <c r="F10" s="10"/>
      <c r="G10" s="10"/>
      <c r="H10" s="6"/>
    </row>
    <row r="11" ht="15">
      <c r="A11" s="217"/>
    </row>
    <row r="12" spans="1:13" ht="15">
      <c r="A12" s="444" t="s">
        <v>351</v>
      </c>
      <c r="B12" s="444"/>
      <c r="C12" s="444"/>
      <c r="D12" s="444"/>
      <c r="E12" s="444"/>
      <c r="F12" s="444"/>
      <c r="G12" s="444"/>
      <c r="H12" s="444"/>
      <c r="I12" s="444"/>
      <c r="J12" s="444"/>
      <c r="K12" s="444"/>
      <c r="L12" s="444"/>
      <c r="M12" s="444"/>
    </row>
    <row r="13" spans="1:13" ht="27" customHeight="1" thickBot="1">
      <c r="A13" s="444"/>
      <c r="B13" s="444"/>
      <c r="C13" s="444"/>
      <c r="D13" s="444"/>
      <c r="E13" s="444"/>
      <c r="F13" s="444"/>
      <c r="G13" s="444"/>
      <c r="H13" s="444"/>
      <c r="I13" s="444"/>
      <c r="J13" s="444"/>
      <c r="K13" s="444"/>
      <c r="L13" s="444"/>
      <c r="M13" s="444"/>
    </row>
    <row r="14" spans="1:11" ht="58.5" customHeight="1" thickTop="1">
      <c r="A14" s="433" t="s">
        <v>352</v>
      </c>
      <c r="B14" s="435" t="s">
        <v>309</v>
      </c>
      <c r="C14" s="435"/>
      <c r="D14" s="424" t="s">
        <v>3</v>
      </c>
      <c r="E14" s="424"/>
      <c r="F14" s="424" t="s">
        <v>285</v>
      </c>
      <c r="G14" s="456" t="s">
        <v>12</v>
      </c>
      <c r="H14" s="465"/>
      <c r="I14" s="465"/>
      <c r="J14" s="457"/>
      <c r="K14" s="5"/>
    </row>
    <row r="15" spans="1:10" ht="69.75" customHeight="1" thickBot="1">
      <c r="A15" s="434"/>
      <c r="B15" s="32" t="s">
        <v>45</v>
      </c>
      <c r="C15" s="32" t="s">
        <v>46</v>
      </c>
      <c r="D15" s="284" t="s">
        <v>362</v>
      </c>
      <c r="E15" s="284" t="s">
        <v>363</v>
      </c>
      <c r="F15" s="452"/>
      <c r="G15" s="32" t="s">
        <v>42</v>
      </c>
      <c r="H15" s="32" t="s">
        <v>212</v>
      </c>
      <c r="I15" s="32" t="s">
        <v>43</v>
      </c>
      <c r="J15" s="285" t="s">
        <v>44</v>
      </c>
    </row>
    <row r="16" spans="1:10" ht="62.25" customHeight="1" thickBot="1" thickTop="1">
      <c r="A16" s="286" t="s">
        <v>610</v>
      </c>
      <c r="B16" s="287">
        <v>18</v>
      </c>
      <c r="C16" s="287">
        <v>0</v>
      </c>
      <c r="D16" s="287" t="s">
        <v>612</v>
      </c>
      <c r="E16" s="287">
        <v>0</v>
      </c>
      <c r="F16" s="37">
        <f>SUM(D16:E16)</f>
        <v>0</v>
      </c>
      <c r="G16" s="287">
        <v>10</v>
      </c>
      <c r="H16" s="287">
        <v>1</v>
      </c>
      <c r="I16" s="287">
        <v>0</v>
      </c>
      <c r="J16" s="38">
        <f>SUM(G16:I16)</f>
        <v>11</v>
      </c>
    </row>
    <row r="17" spans="1:11" ht="57.75" customHeight="1" thickTop="1">
      <c r="A17" s="11"/>
      <c r="B17" s="11"/>
      <c r="C17" s="11"/>
      <c r="D17" s="11"/>
      <c r="E17" s="11"/>
      <c r="F17" s="6"/>
      <c r="G17" s="11"/>
      <c r="H17" s="11"/>
      <c r="I17" s="11"/>
      <c r="J17" s="11"/>
      <c r="K17" s="6"/>
    </row>
    <row r="18" spans="1:11" ht="24.75" customHeight="1" thickBot="1">
      <c r="A18" s="11"/>
      <c r="B18" s="11"/>
      <c r="C18" s="11"/>
      <c r="D18" s="11"/>
      <c r="E18" s="11"/>
      <c r="F18" s="6"/>
      <c r="G18" s="11"/>
      <c r="H18" s="11"/>
      <c r="I18" s="11"/>
      <c r="J18" s="11"/>
      <c r="K18" s="6"/>
    </row>
    <row r="19" spans="1:18" ht="18.75" customHeight="1" thickBot="1" thickTop="1">
      <c r="A19" s="398" t="s">
        <v>269</v>
      </c>
      <c r="B19" s="399"/>
      <c r="C19" s="399"/>
      <c r="D19" s="399"/>
      <c r="E19" s="399"/>
      <c r="F19" s="399"/>
      <c r="G19" s="399"/>
      <c r="H19" s="399"/>
      <c r="I19" s="399"/>
      <c r="J19" s="399"/>
      <c r="K19" s="399"/>
      <c r="L19" s="399"/>
      <c r="M19" s="399"/>
      <c r="N19" s="399"/>
      <c r="O19" s="399"/>
      <c r="P19" s="399"/>
      <c r="Q19" s="399"/>
      <c r="R19" s="400"/>
    </row>
    <row r="20" spans="1:18" ht="39.75" customHeight="1" thickTop="1">
      <c r="A20" s="141" t="s">
        <v>447</v>
      </c>
      <c r="B20" s="466" t="s">
        <v>537</v>
      </c>
      <c r="C20" s="466"/>
      <c r="D20" s="466"/>
      <c r="E20" s="466"/>
      <c r="F20" s="466"/>
      <c r="G20" s="466"/>
      <c r="H20" s="466"/>
      <c r="I20" s="466"/>
      <c r="J20" s="466"/>
      <c r="K20" s="466"/>
      <c r="L20" s="466"/>
      <c r="M20" s="466"/>
      <c r="N20" s="466"/>
      <c r="O20" s="466"/>
      <c r="P20" s="466"/>
      <c r="Q20" s="466"/>
      <c r="R20" s="467"/>
    </row>
    <row r="21" spans="1:18" ht="15" customHeight="1" thickBot="1">
      <c r="A21" s="135" t="s">
        <v>448</v>
      </c>
      <c r="B21" s="431"/>
      <c r="C21" s="431"/>
      <c r="D21" s="431"/>
      <c r="E21" s="431"/>
      <c r="F21" s="431"/>
      <c r="G21" s="431"/>
      <c r="H21" s="431"/>
      <c r="I21" s="431"/>
      <c r="J21" s="431"/>
      <c r="K21" s="431"/>
      <c r="L21" s="431"/>
      <c r="M21" s="431"/>
      <c r="N21" s="431"/>
      <c r="O21" s="431"/>
      <c r="P21" s="431"/>
      <c r="Q21" s="431"/>
      <c r="R21" s="432"/>
    </row>
    <row r="22" spans="1:18" ht="15" customHeight="1" thickTop="1">
      <c r="A22" s="218"/>
      <c r="B22" s="462"/>
      <c r="C22" s="462"/>
      <c r="D22" s="462"/>
      <c r="E22" s="462"/>
      <c r="F22" s="462"/>
      <c r="G22" s="462"/>
      <c r="H22" s="462"/>
      <c r="I22" s="462"/>
      <c r="J22" s="462"/>
      <c r="K22" s="462"/>
      <c r="L22" s="462"/>
      <c r="M22" s="462"/>
      <c r="N22" s="462"/>
      <c r="O22" s="462"/>
      <c r="P22" s="462"/>
      <c r="Q22" s="462"/>
      <c r="R22" s="462"/>
    </row>
    <row r="23" spans="1:18" ht="15" customHeight="1">
      <c r="A23" s="218"/>
      <c r="B23" s="219"/>
      <c r="C23" s="219"/>
      <c r="D23" s="219"/>
      <c r="E23" s="219"/>
      <c r="F23" s="219"/>
      <c r="G23" s="219"/>
      <c r="H23" s="219"/>
      <c r="I23" s="219"/>
      <c r="J23" s="219"/>
      <c r="K23" s="219"/>
      <c r="L23" s="219"/>
      <c r="M23" s="219"/>
      <c r="N23" s="219"/>
      <c r="O23" s="219"/>
      <c r="P23" s="219"/>
      <c r="Q23" s="219"/>
      <c r="R23" s="219"/>
    </row>
    <row r="24" spans="1:18" ht="16.5" thickBot="1">
      <c r="A24" s="464" t="s">
        <v>353</v>
      </c>
      <c r="B24" s="464"/>
      <c r="C24" s="464"/>
      <c r="D24" s="464"/>
      <c r="E24" s="464"/>
      <c r="F24" s="464"/>
      <c r="G24" s="464"/>
      <c r="H24" s="464"/>
      <c r="I24" s="464"/>
      <c r="J24" s="464"/>
      <c r="K24" s="464"/>
      <c r="L24" s="464"/>
      <c r="M24" s="464"/>
      <c r="N24" s="464"/>
      <c r="O24" s="464"/>
      <c r="P24" s="464"/>
      <c r="Q24" s="464"/>
      <c r="R24" s="464"/>
    </row>
    <row r="25" spans="1:16" ht="49.5" customHeight="1" thickTop="1">
      <c r="A25" s="433" t="s">
        <v>47</v>
      </c>
      <c r="B25" s="435" t="s">
        <v>475</v>
      </c>
      <c r="C25" s="435" t="s">
        <v>476</v>
      </c>
      <c r="D25" s="435" t="s">
        <v>477</v>
      </c>
      <c r="E25" s="424" t="s">
        <v>3</v>
      </c>
      <c r="F25" s="424"/>
      <c r="G25" s="424" t="s">
        <v>285</v>
      </c>
      <c r="H25" s="435" t="s">
        <v>12</v>
      </c>
      <c r="I25" s="435"/>
      <c r="J25" s="435"/>
      <c r="K25" s="435"/>
      <c r="L25" s="435"/>
      <c r="M25" s="435"/>
      <c r="N25" s="435"/>
      <c r="O25" s="435"/>
      <c r="P25" s="453"/>
    </row>
    <row r="26" spans="1:16" ht="115.5" customHeight="1" thickBot="1">
      <c r="A26" s="434"/>
      <c r="B26" s="436"/>
      <c r="C26" s="436"/>
      <c r="D26" s="436"/>
      <c r="E26" s="181" t="s">
        <v>362</v>
      </c>
      <c r="F26" s="181" t="s">
        <v>363</v>
      </c>
      <c r="G26" s="452"/>
      <c r="H26" s="32" t="s">
        <v>13</v>
      </c>
      <c r="I26" s="32" t="s">
        <v>14</v>
      </c>
      <c r="J26" s="32" t="s">
        <v>15</v>
      </c>
      <c r="K26" s="32" t="s">
        <v>16</v>
      </c>
      <c r="L26" s="32" t="s">
        <v>17</v>
      </c>
      <c r="M26" s="32" t="s">
        <v>18</v>
      </c>
      <c r="N26" s="32" t="s">
        <v>212</v>
      </c>
      <c r="O26" s="32" t="s">
        <v>22</v>
      </c>
      <c r="P26" s="183" t="s">
        <v>0</v>
      </c>
    </row>
    <row r="27" spans="1:16" ht="23.25" customHeight="1" thickBot="1" thickTop="1">
      <c r="A27" s="185">
        <v>17</v>
      </c>
      <c r="B27" s="186">
        <v>17</v>
      </c>
      <c r="C27" s="186">
        <v>12</v>
      </c>
      <c r="D27" s="186">
        <v>12</v>
      </c>
      <c r="E27" s="186">
        <v>2</v>
      </c>
      <c r="F27" s="186">
        <v>0</v>
      </c>
      <c r="G27" s="37">
        <f>SUM(E27:F27)</f>
        <v>2</v>
      </c>
      <c r="H27" s="186">
        <v>0</v>
      </c>
      <c r="I27" s="186">
        <v>0</v>
      </c>
      <c r="J27" s="186">
        <v>2</v>
      </c>
      <c r="K27" s="186">
        <v>0</v>
      </c>
      <c r="L27" s="186">
        <v>0</v>
      </c>
      <c r="M27" s="186">
        <v>0</v>
      </c>
      <c r="N27" s="186">
        <v>1</v>
      </c>
      <c r="O27" s="186">
        <v>0</v>
      </c>
      <c r="P27" s="38">
        <f>SUM(H27:O27)</f>
        <v>3</v>
      </c>
    </row>
    <row r="28" spans="1:13" ht="16.5" thickBot="1" thickTop="1">
      <c r="A28" s="463"/>
      <c r="B28" s="463"/>
      <c r="C28" s="463"/>
      <c r="D28" s="463"/>
      <c r="E28" s="463"/>
      <c r="F28" s="463"/>
      <c r="G28" s="463"/>
      <c r="H28" s="463"/>
      <c r="I28" s="463"/>
      <c r="J28" s="220"/>
      <c r="K28" s="220"/>
      <c r="L28" s="220"/>
      <c r="M28" s="220"/>
    </row>
    <row r="29" spans="1:16" ht="15" customHeight="1" thickBot="1" thickTop="1">
      <c r="A29" s="398" t="s">
        <v>359</v>
      </c>
      <c r="B29" s="399"/>
      <c r="C29" s="399"/>
      <c r="D29" s="399"/>
      <c r="E29" s="399"/>
      <c r="F29" s="399"/>
      <c r="G29" s="399"/>
      <c r="H29" s="399"/>
      <c r="I29" s="399"/>
      <c r="J29" s="399"/>
      <c r="K29" s="399"/>
      <c r="L29" s="399"/>
      <c r="M29" s="399"/>
      <c r="N29" s="399"/>
      <c r="O29" s="399"/>
      <c r="P29" s="400"/>
    </row>
    <row r="30" spans="1:16" ht="40.5" customHeight="1" thickTop="1">
      <c r="A30" s="141" t="s">
        <v>447</v>
      </c>
      <c r="B30" s="458" t="s">
        <v>538</v>
      </c>
      <c r="C30" s="458"/>
      <c r="D30" s="458"/>
      <c r="E30" s="458"/>
      <c r="F30" s="458"/>
      <c r="G30" s="458"/>
      <c r="H30" s="458"/>
      <c r="I30" s="458"/>
      <c r="J30" s="458"/>
      <c r="K30" s="458"/>
      <c r="L30" s="458"/>
      <c r="M30" s="458"/>
      <c r="N30" s="458"/>
      <c r="O30" s="458"/>
      <c r="P30" s="459"/>
    </row>
    <row r="31" spans="1:16" ht="15.75" thickBot="1">
      <c r="A31" s="135" t="s">
        <v>448</v>
      </c>
      <c r="B31" s="460"/>
      <c r="C31" s="460"/>
      <c r="D31" s="460"/>
      <c r="E31" s="460"/>
      <c r="F31" s="460"/>
      <c r="G31" s="460"/>
      <c r="H31" s="460"/>
      <c r="I31" s="460"/>
      <c r="J31" s="460"/>
      <c r="K31" s="460"/>
      <c r="L31" s="460"/>
      <c r="M31" s="460"/>
      <c r="N31" s="460"/>
      <c r="O31" s="460"/>
      <c r="P31" s="461"/>
    </row>
    <row r="32" ht="15.75" thickTop="1"/>
  </sheetData>
  <sheetProtection formatCells="0" formatColumns="0" formatRows="0" insertColumns="0" insertRows="0" insertHyperlinks="0" deleteColumns="0" deleteRows="0" sort="0" autoFilter="0" pivotTables="0"/>
  <mergeCells count="28">
    <mergeCell ref="B20:R20"/>
    <mergeCell ref="A19:R19"/>
    <mergeCell ref="D14:E14"/>
    <mergeCell ref="A12:M13"/>
    <mergeCell ref="A14:A15"/>
    <mergeCell ref="B14:C14"/>
    <mergeCell ref="F14:F15"/>
    <mergeCell ref="G14:J14"/>
    <mergeCell ref="A1:M1"/>
    <mergeCell ref="A5:A6"/>
    <mergeCell ref="B5:B6"/>
    <mergeCell ref="C5:C6"/>
    <mergeCell ref="A3:K4"/>
    <mergeCell ref="D5:G5"/>
    <mergeCell ref="B30:P30"/>
    <mergeCell ref="A29:P29"/>
    <mergeCell ref="B31:P31"/>
    <mergeCell ref="B21:R21"/>
    <mergeCell ref="B22:R22"/>
    <mergeCell ref="B25:B26"/>
    <mergeCell ref="C25:C26"/>
    <mergeCell ref="D25:D26"/>
    <mergeCell ref="G25:G26"/>
    <mergeCell ref="A28:I28"/>
    <mergeCell ref="E25:F25"/>
    <mergeCell ref="H25:P25"/>
    <mergeCell ref="A24:R24"/>
    <mergeCell ref="A25:A26"/>
  </mergeCells>
  <dataValidations count="7">
    <dataValidation allowBlank="1" showInputMessage="1" showErrorMessage="1" errorTitle="Zła wartość" error="Komórka przyjmuje tylko wartości liczbowe całkowite" sqref="A17:E18"/>
    <dataValidation type="whole" allowBlank="1" showInputMessage="1" showErrorMessage="1" errorTitle="Zła wartość" error="Komórka przyjmuje tylko wartości liczbowe całkowite" sqref="A7:B10 C8:F10 C7:E7">
      <formula1>0</formula1>
      <formula2>1000000000000000000</formula2>
    </dataValidation>
    <dataValidation type="whole" allowBlank="1" showInputMessage="1" showErrorMessage="1" errorTitle="Zła wartość" error="Komórka przyjmuje tylko wartości liczbowe całkowite" sqref="A27:F27 H27:O27">
      <formula1>0</formula1>
      <formula2>10000000000000000000</formula2>
    </dataValidation>
    <dataValidation errorStyle="warning" type="whole" operator="equal" showInputMessage="1" showErrorMessage="1" errorTitle="UWAGA" error="Proszę uzupełnić tabele INNE" sqref="G8:G10 J17:J18">
      <formula1>0</formula1>
    </dataValidation>
    <dataValidation errorStyle="warning" type="whole" operator="equal" showInputMessage="1" showErrorMessage="1" errorTitle="UWAGA" error="Proszę uzupełnić tabele INNE. (tabela pojawi sie po nacisnięciu przycisku inne-należy podać jakie)" sqref="F7 I16">
      <formula1>0</formula1>
    </dataValidation>
    <dataValidation type="whole" allowBlank="1" showInputMessage="1" showErrorMessage="1" error="Komórka przyjmuje tylko wartości liczbowe całkowite" sqref="A16:E16 G16:H16">
      <formula1>0</formula1>
      <formula2>1000000000</formula2>
    </dataValidation>
    <dataValidation type="whole" allowBlank="1" showInputMessage="1" showErrorMessage="1" errorTitle="Zła wartość" error="Komórka przyjmuje tylko wartości liczbowe całkowite" sqref="G17:I18">
      <formula1>0</formula1>
      <formula2>1E+23</formula2>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46081" r:id="rId4" name="Button 1">
              <controlPr defaultSize="0" print="0" autoFill="0" autoPict="0" macro="[0]!tab8a">
                <anchor moveWithCells="1" sizeWithCells="1">
                  <from>
                    <xdr:col>2</xdr:col>
                    <xdr:colOff>361950</xdr:colOff>
                    <xdr:row>7</xdr:row>
                    <xdr:rowOff>66675</xdr:rowOff>
                  </from>
                  <to>
                    <xdr:col>5</xdr:col>
                    <xdr:colOff>447675</xdr:colOff>
                    <xdr:row>8</xdr:row>
                    <xdr:rowOff>180975</xdr:rowOff>
                  </to>
                </anchor>
              </controlPr>
            </control>
          </mc:Choice>
        </mc:AlternateContent>
        <mc:AlternateContent>
          <mc:Choice Requires="x14">
            <control xmlns:r="http://schemas.openxmlformats.org/officeDocument/2006/relationships" shapeId="46082" r:id="rId5" name="Button 2">
              <controlPr defaultSize="0" print="0" autoFill="0" autoPict="0" macro="[0]!tab8b">
                <anchor moveWithCells="1" sizeWithCells="1">
                  <from>
                    <xdr:col>2</xdr:col>
                    <xdr:colOff>19050</xdr:colOff>
                    <xdr:row>16</xdr:row>
                    <xdr:rowOff>104775</xdr:rowOff>
                  </from>
                  <to>
                    <xdr:col>5</xdr:col>
                    <xdr:colOff>19050</xdr:colOff>
                    <xdr:row>16</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Mateusz Wiśniewski</dc:creator>
  <cp:keywords/>
  <dc:description/>
  <cp:lastModifiedBy>WIOŚ</cp:lastModifiedBy>
  <cp:lastPrinted>2017-02-02T07:14:31Z</cp:lastPrinted>
  <dcterms:created xsi:type="dcterms:W3CDTF">2016-01-05T11:58:42Z</dcterms:created>
  <dcterms:modified xsi:type="dcterms:W3CDTF">2017-02-09T08:21:18Z</dcterms:modified>
  <cp:category/>
  <cp:version/>
  <cp:contentType/>
  <cp:contentStatus/>
</cp:coreProperties>
</file>