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RIA P\baza emisji zanieczyszczeń do wód powierzchniowych\bazaoczyszczalni2017\"/>
    </mc:Choice>
  </mc:AlternateContent>
  <bookViews>
    <workbookView xWindow="0" yWindow="0" windowWidth="28800" windowHeight="11745" firstSheet="1" activeTab="1"/>
  </bookViews>
  <sheets>
    <sheet name="Wykres1" sheetId="4" r:id="rId1"/>
    <sheet name="Baza 2017" sheetId="1" r:id="rId2"/>
  </sheets>
  <definedNames>
    <definedName name="_xlnm._FilterDatabase" localSheetId="1" hidden="1">'Baza 2017'!$A$3:$BG$352</definedName>
    <definedName name="_xlnm.Print_Titles" localSheetId="1">'Baza 2017'!$3:$3</definedName>
  </definedNames>
  <calcPr calcId="152511"/>
</workbook>
</file>

<file path=xl/calcChain.xml><?xml version="1.0" encoding="utf-8"?>
<calcChain xmlns="http://schemas.openxmlformats.org/spreadsheetml/2006/main">
  <c r="Q146" i="1" l="1"/>
  <c r="T146" i="1"/>
  <c r="S146" i="1" s="1"/>
  <c r="W146" i="1"/>
  <c r="W194" i="1"/>
  <c r="T194" i="1"/>
  <c r="Q194" i="1"/>
  <c r="P194" i="1" s="1"/>
  <c r="S194" i="1" l="1"/>
  <c r="W352" i="1" l="1"/>
  <c r="V352" i="1" s="1"/>
  <c r="T352" i="1"/>
  <c r="S352" i="1" s="1"/>
  <c r="Q352" i="1"/>
  <c r="P352" i="1" s="1"/>
  <c r="W351" i="1"/>
  <c r="V351" i="1" s="1"/>
  <c r="T351" i="1"/>
  <c r="S351" i="1" s="1"/>
  <c r="Q351" i="1"/>
  <c r="P351" i="1" s="1"/>
  <c r="W350" i="1"/>
  <c r="V350" i="1" s="1"/>
  <c r="T350" i="1"/>
  <c r="S350" i="1" s="1"/>
  <c r="Q350" i="1"/>
  <c r="P350" i="1" s="1"/>
  <c r="W349" i="1"/>
  <c r="V349" i="1" s="1"/>
  <c r="T349" i="1"/>
  <c r="S349" i="1" s="1"/>
  <c r="Q349" i="1"/>
  <c r="P349" i="1" s="1"/>
  <c r="W348" i="1"/>
  <c r="V348" i="1" s="1"/>
  <c r="T348" i="1"/>
  <c r="S348" i="1" s="1"/>
  <c r="Q348" i="1"/>
  <c r="P348" i="1" s="1"/>
  <c r="W347" i="1"/>
  <c r="V347" i="1" s="1"/>
  <c r="T347" i="1"/>
  <c r="S347" i="1" s="1"/>
  <c r="Q347" i="1"/>
  <c r="P347" i="1" s="1"/>
  <c r="W346" i="1"/>
  <c r="V346" i="1" s="1"/>
  <c r="T346" i="1"/>
  <c r="S346" i="1" s="1"/>
  <c r="Q346" i="1"/>
  <c r="P346" i="1" s="1"/>
  <c r="W345" i="1"/>
  <c r="V345" i="1" s="1"/>
  <c r="T345" i="1"/>
  <c r="S345" i="1" s="1"/>
  <c r="Q345" i="1"/>
  <c r="P345" i="1" s="1"/>
  <c r="W344" i="1"/>
  <c r="V344" i="1" s="1"/>
  <c r="T344" i="1"/>
  <c r="S344" i="1" s="1"/>
  <c r="Q344" i="1"/>
  <c r="P344" i="1" s="1"/>
  <c r="AC343" i="1"/>
  <c r="AB343" i="1" s="1"/>
  <c r="Z343" i="1"/>
  <c r="Y343" i="1" s="1"/>
  <c r="W343" i="1"/>
  <c r="V343" i="1" s="1"/>
  <c r="T343" i="1"/>
  <c r="S343" i="1" s="1"/>
  <c r="Q343" i="1"/>
  <c r="P343" i="1" s="1"/>
  <c r="W342" i="1"/>
  <c r="V342" i="1" s="1"/>
  <c r="T342" i="1"/>
  <c r="S342" i="1" s="1"/>
  <c r="Q342" i="1"/>
  <c r="P342" i="1" s="1"/>
  <c r="W341" i="1"/>
  <c r="V341" i="1" s="1"/>
  <c r="T341" i="1"/>
  <c r="S341" i="1" s="1"/>
  <c r="Q341" i="1"/>
  <c r="P341" i="1" s="1"/>
  <c r="W340" i="1"/>
  <c r="V340" i="1" s="1"/>
  <c r="T340" i="1"/>
  <c r="S340" i="1" s="1"/>
  <c r="Q340" i="1"/>
  <c r="P340" i="1" s="1"/>
  <c r="W339" i="1"/>
  <c r="V339" i="1" s="1"/>
  <c r="T339" i="1"/>
  <c r="S339" i="1" s="1"/>
  <c r="Q339" i="1"/>
  <c r="P339" i="1" s="1"/>
  <c r="W338" i="1"/>
  <c r="V338" i="1" s="1"/>
  <c r="T338" i="1"/>
  <c r="S338" i="1" s="1"/>
  <c r="Q338" i="1"/>
  <c r="P338" i="1" s="1"/>
  <c r="W337" i="1"/>
  <c r="V337" i="1" s="1"/>
  <c r="T337" i="1"/>
  <c r="S337" i="1" s="1"/>
  <c r="Q337" i="1"/>
  <c r="P337" i="1" s="1"/>
  <c r="W336" i="1"/>
  <c r="V336" i="1" s="1"/>
  <c r="T336" i="1"/>
  <c r="S336" i="1" s="1"/>
  <c r="Q336" i="1"/>
  <c r="P336" i="1" s="1"/>
  <c r="W335" i="1"/>
  <c r="V335" i="1" s="1"/>
  <c r="T335" i="1"/>
  <c r="S335" i="1" s="1"/>
  <c r="Q335" i="1"/>
  <c r="P335" i="1" s="1"/>
  <c r="W334" i="1"/>
  <c r="V334" i="1" s="1"/>
  <c r="T334" i="1"/>
  <c r="S334" i="1" s="1"/>
  <c r="Q334" i="1"/>
  <c r="P334" i="1" s="1"/>
  <c r="AC333" i="1"/>
  <c r="AB333" i="1" s="1"/>
  <c r="Z333" i="1"/>
  <c r="Y333" i="1" s="1"/>
  <c r="W333" i="1"/>
  <c r="V333" i="1" s="1"/>
  <c r="T333" i="1"/>
  <c r="S333" i="1" s="1"/>
  <c r="Q333" i="1"/>
  <c r="P333" i="1" s="1"/>
  <c r="W332" i="1"/>
  <c r="V332" i="1" s="1"/>
  <c r="T332" i="1"/>
  <c r="S332" i="1" s="1"/>
  <c r="Q332" i="1"/>
  <c r="P332" i="1" s="1"/>
  <c r="W331" i="1"/>
  <c r="V331" i="1" s="1"/>
  <c r="T331" i="1"/>
  <c r="S331" i="1" s="1"/>
  <c r="Q331" i="1"/>
  <c r="P331" i="1" s="1"/>
  <c r="W330" i="1"/>
  <c r="V330" i="1" s="1"/>
  <c r="T330" i="1"/>
  <c r="S330" i="1" s="1"/>
  <c r="Q330" i="1"/>
  <c r="P330" i="1" s="1"/>
  <c r="W329" i="1"/>
  <c r="V329" i="1" s="1"/>
  <c r="T329" i="1"/>
  <c r="S329" i="1" s="1"/>
  <c r="Q329" i="1"/>
  <c r="P329" i="1" s="1"/>
  <c r="W328" i="1"/>
  <c r="V328" i="1" s="1"/>
  <c r="T328" i="1"/>
  <c r="S328" i="1" s="1"/>
  <c r="Q328" i="1"/>
  <c r="P328" i="1" s="1"/>
  <c r="W327" i="1"/>
  <c r="V327" i="1" s="1"/>
  <c r="T327" i="1"/>
  <c r="S327" i="1" s="1"/>
  <c r="Q327" i="1"/>
  <c r="P327" i="1" s="1"/>
  <c r="W326" i="1"/>
  <c r="V326" i="1" s="1"/>
  <c r="T326" i="1"/>
  <c r="S326" i="1" s="1"/>
  <c r="Q326" i="1"/>
  <c r="P326" i="1" s="1"/>
  <c r="W325" i="1"/>
  <c r="V325" i="1" s="1"/>
  <c r="T325" i="1"/>
  <c r="S325" i="1" s="1"/>
  <c r="Q325" i="1"/>
  <c r="P325" i="1" s="1"/>
  <c r="W324" i="1"/>
  <c r="V324" i="1" s="1"/>
  <c r="T324" i="1"/>
  <c r="S324" i="1" s="1"/>
  <c r="Q324" i="1"/>
  <c r="P324" i="1" s="1"/>
  <c r="W323" i="1"/>
  <c r="V323" i="1" s="1"/>
  <c r="T323" i="1"/>
  <c r="S323" i="1" s="1"/>
  <c r="Q323" i="1"/>
  <c r="P323" i="1" s="1"/>
  <c r="W322" i="1"/>
  <c r="V322" i="1" s="1"/>
  <c r="T322" i="1"/>
  <c r="S322" i="1" s="1"/>
  <c r="Q322" i="1"/>
  <c r="P322" i="1" s="1"/>
  <c r="W321" i="1"/>
  <c r="V321" i="1" s="1"/>
  <c r="T321" i="1"/>
  <c r="S321" i="1" s="1"/>
  <c r="Q321" i="1"/>
  <c r="P321" i="1" s="1"/>
  <c r="AC320" i="1"/>
  <c r="AB320" i="1" s="1"/>
  <c r="Z320" i="1"/>
  <c r="Y320" i="1" s="1"/>
  <c r="W320" i="1"/>
  <c r="V320" i="1" s="1"/>
  <c r="T320" i="1"/>
  <c r="S320" i="1" s="1"/>
  <c r="Q320" i="1"/>
  <c r="P320" i="1" s="1"/>
  <c r="W319" i="1"/>
  <c r="V319" i="1" s="1"/>
  <c r="T319" i="1"/>
  <c r="S319" i="1" s="1"/>
  <c r="Q319" i="1"/>
  <c r="P319" i="1" s="1"/>
  <c r="W318" i="1"/>
  <c r="V318" i="1" s="1"/>
  <c r="T318" i="1"/>
  <c r="S318" i="1" s="1"/>
  <c r="Q318" i="1"/>
  <c r="P318" i="1" s="1"/>
  <c r="W317" i="1"/>
  <c r="V317" i="1" s="1"/>
  <c r="T317" i="1"/>
  <c r="S317" i="1" s="1"/>
  <c r="Q317" i="1"/>
  <c r="P317" i="1" s="1"/>
  <c r="W316" i="1"/>
  <c r="V316" i="1" s="1"/>
  <c r="T316" i="1"/>
  <c r="S316" i="1" s="1"/>
  <c r="Q316" i="1"/>
  <c r="P316" i="1" s="1"/>
  <c r="W315" i="1"/>
  <c r="V315" i="1" s="1"/>
  <c r="T315" i="1"/>
  <c r="S315" i="1" s="1"/>
  <c r="Q315" i="1"/>
  <c r="P315" i="1" s="1"/>
  <c r="W314" i="1"/>
  <c r="V314" i="1" s="1"/>
  <c r="T314" i="1"/>
  <c r="S314" i="1" s="1"/>
  <c r="Q314" i="1"/>
  <c r="P314" i="1" s="1"/>
  <c r="W313" i="1"/>
  <c r="V313" i="1" s="1"/>
  <c r="T313" i="1"/>
  <c r="S313" i="1" s="1"/>
  <c r="Q313" i="1"/>
  <c r="P313" i="1" s="1"/>
  <c r="W312" i="1"/>
  <c r="V312" i="1" s="1"/>
  <c r="T312" i="1"/>
  <c r="S312" i="1" s="1"/>
  <c r="Q312" i="1"/>
  <c r="P312" i="1" s="1"/>
  <c r="W311" i="1"/>
  <c r="V311" i="1" s="1"/>
  <c r="T311" i="1"/>
  <c r="S311" i="1" s="1"/>
  <c r="Q311" i="1"/>
  <c r="P311" i="1" s="1"/>
  <c r="W310" i="1"/>
  <c r="V310" i="1" s="1"/>
  <c r="T310" i="1"/>
  <c r="S310" i="1" s="1"/>
  <c r="Q310" i="1"/>
  <c r="P310" i="1" s="1"/>
  <c r="W309" i="1"/>
  <c r="V309" i="1" s="1"/>
  <c r="T309" i="1"/>
  <c r="S309" i="1" s="1"/>
  <c r="Q309" i="1"/>
  <c r="P309" i="1" s="1"/>
  <c r="W308" i="1"/>
  <c r="V308" i="1" s="1"/>
  <c r="T308" i="1"/>
  <c r="S308" i="1" s="1"/>
  <c r="Q308" i="1"/>
  <c r="P308" i="1" s="1"/>
  <c r="W307" i="1"/>
  <c r="V307" i="1" s="1"/>
  <c r="T307" i="1"/>
  <c r="S307" i="1" s="1"/>
  <c r="Q307" i="1"/>
  <c r="P307" i="1" s="1"/>
  <c r="W306" i="1"/>
  <c r="V306" i="1" s="1"/>
  <c r="T306" i="1"/>
  <c r="S306" i="1" s="1"/>
  <c r="Q306" i="1"/>
  <c r="P306" i="1" s="1"/>
  <c r="W305" i="1"/>
  <c r="V305" i="1" s="1"/>
  <c r="T305" i="1"/>
  <c r="S305" i="1" s="1"/>
  <c r="Q305" i="1"/>
  <c r="P305" i="1" s="1"/>
  <c r="W304" i="1"/>
  <c r="V304" i="1" s="1"/>
  <c r="T304" i="1"/>
  <c r="S304" i="1" s="1"/>
  <c r="Q304" i="1"/>
  <c r="P304" i="1" s="1"/>
  <c r="W303" i="1"/>
  <c r="V303" i="1" s="1"/>
  <c r="T303" i="1"/>
  <c r="S303" i="1" s="1"/>
  <c r="Q303" i="1"/>
  <c r="P303" i="1" s="1"/>
  <c r="W302" i="1"/>
  <c r="V302" i="1" s="1"/>
  <c r="T302" i="1"/>
  <c r="S302" i="1" s="1"/>
  <c r="Q302" i="1"/>
  <c r="P302" i="1" s="1"/>
  <c r="W301" i="1"/>
  <c r="V301" i="1" s="1"/>
  <c r="T301" i="1"/>
  <c r="S301" i="1" s="1"/>
  <c r="Q301" i="1"/>
  <c r="P301" i="1" s="1"/>
  <c r="AC300" i="1"/>
  <c r="AB300" i="1" s="1"/>
  <c r="Z300" i="1"/>
  <c r="Y300" i="1" s="1"/>
  <c r="W300" i="1"/>
  <c r="V300" i="1" s="1"/>
  <c r="T300" i="1"/>
  <c r="S300" i="1" s="1"/>
  <c r="Q300" i="1"/>
  <c r="P300" i="1" s="1"/>
  <c r="W299" i="1"/>
  <c r="V299" i="1" s="1"/>
  <c r="T299" i="1"/>
  <c r="S299" i="1" s="1"/>
  <c r="Q299" i="1"/>
  <c r="P299" i="1" s="1"/>
  <c r="W298" i="1"/>
  <c r="V298" i="1" s="1"/>
  <c r="T298" i="1"/>
  <c r="S298" i="1" s="1"/>
  <c r="Q298" i="1"/>
  <c r="P298" i="1" s="1"/>
  <c r="W297" i="1"/>
  <c r="V297" i="1" s="1"/>
  <c r="T297" i="1"/>
  <c r="S297" i="1" s="1"/>
  <c r="Q297" i="1"/>
  <c r="P297" i="1" s="1"/>
  <c r="W296" i="1"/>
  <c r="V296" i="1" s="1"/>
  <c r="T296" i="1"/>
  <c r="S296" i="1" s="1"/>
  <c r="Q296" i="1"/>
  <c r="P296" i="1" s="1"/>
  <c r="W295" i="1"/>
  <c r="V295" i="1" s="1"/>
  <c r="T295" i="1"/>
  <c r="S295" i="1" s="1"/>
  <c r="Q295" i="1"/>
  <c r="P295" i="1" s="1"/>
  <c r="W294" i="1"/>
  <c r="V294" i="1" s="1"/>
  <c r="T294" i="1"/>
  <c r="S294" i="1" s="1"/>
  <c r="Q294" i="1"/>
  <c r="P294" i="1" s="1"/>
  <c r="W293" i="1"/>
  <c r="V293" i="1" s="1"/>
  <c r="T293" i="1"/>
  <c r="S293" i="1" s="1"/>
  <c r="Q293" i="1"/>
  <c r="P293" i="1" s="1"/>
  <c r="W292" i="1"/>
  <c r="V292" i="1" s="1"/>
  <c r="T292" i="1"/>
  <c r="S292" i="1" s="1"/>
  <c r="Q292" i="1"/>
  <c r="P292" i="1" s="1"/>
  <c r="W291" i="1"/>
  <c r="V291" i="1" s="1"/>
  <c r="T291" i="1"/>
  <c r="S291" i="1" s="1"/>
  <c r="Q291" i="1"/>
  <c r="P291" i="1" s="1"/>
  <c r="W290" i="1"/>
  <c r="V290" i="1" s="1"/>
  <c r="T290" i="1"/>
  <c r="S290" i="1" s="1"/>
  <c r="Q290" i="1"/>
  <c r="P290" i="1" s="1"/>
  <c r="W289" i="1"/>
  <c r="V289" i="1" s="1"/>
  <c r="T289" i="1"/>
  <c r="S289" i="1" s="1"/>
  <c r="Q289" i="1"/>
  <c r="P289" i="1" s="1"/>
  <c r="W288" i="1"/>
  <c r="V288" i="1" s="1"/>
  <c r="T288" i="1"/>
  <c r="S288" i="1" s="1"/>
  <c r="Q288" i="1"/>
  <c r="P288" i="1" s="1"/>
  <c r="W287" i="1"/>
  <c r="V287" i="1" s="1"/>
  <c r="T287" i="1"/>
  <c r="S287" i="1" s="1"/>
  <c r="Q287" i="1"/>
  <c r="P287" i="1" s="1"/>
  <c r="W286" i="1"/>
  <c r="V286" i="1" s="1"/>
  <c r="T286" i="1"/>
  <c r="S286" i="1" s="1"/>
  <c r="Q286" i="1"/>
  <c r="P286" i="1" s="1"/>
  <c r="W285" i="1"/>
  <c r="V285" i="1" s="1"/>
  <c r="T285" i="1"/>
  <c r="S285" i="1" s="1"/>
  <c r="Q285" i="1"/>
  <c r="P285" i="1" s="1"/>
  <c r="W284" i="1"/>
  <c r="V284" i="1" s="1"/>
  <c r="T284" i="1"/>
  <c r="S284" i="1" s="1"/>
  <c r="Q284" i="1"/>
  <c r="P284" i="1" s="1"/>
  <c r="W283" i="1"/>
  <c r="V283" i="1" s="1"/>
  <c r="T283" i="1"/>
  <c r="S283" i="1" s="1"/>
  <c r="Q283" i="1"/>
  <c r="P283" i="1" s="1"/>
  <c r="AC282" i="1"/>
  <c r="AB282" i="1" s="1"/>
  <c r="Z282" i="1"/>
  <c r="Y282" i="1" s="1"/>
  <c r="W282" i="1"/>
  <c r="V282" i="1" s="1"/>
  <c r="T282" i="1"/>
  <c r="S282" i="1" s="1"/>
  <c r="Q282" i="1"/>
  <c r="P282" i="1" s="1"/>
  <c r="W281" i="1"/>
  <c r="V281" i="1" s="1"/>
  <c r="T281" i="1"/>
  <c r="S281" i="1" s="1"/>
  <c r="Q281" i="1"/>
  <c r="P281" i="1" s="1"/>
  <c r="W280" i="1"/>
  <c r="V280" i="1" s="1"/>
  <c r="T280" i="1"/>
  <c r="S280" i="1" s="1"/>
  <c r="Q280" i="1"/>
  <c r="P280" i="1" s="1"/>
  <c r="W279" i="1"/>
  <c r="V279" i="1" s="1"/>
  <c r="T279" i="1"/>
  <c r="S279" i="1" s="1"/>
  <c r="Q279" i="1"/>
  <c r="P279" i="1" s="1"/>
  <c r="W278" i="1"/>
  <c r="V278" i="1" s="1"/>
  <c r="T278" i="1"/>
  <c r="S278" i="1" s="1"/>
  <c r="Q278" i="1"/>
  <c r="P278" i="1" s="1"/>
  <c r="W277" i="1"/>
  <c r="V277" i="1" s="1"/>
  <c r="T277" i="1"/>
  <c r="S277" i="1" s="1"/>
  <c r="Q277" i="1"/>
  <c r="P277" i="1" s="1"/>
  <c r="W276" i="1"/>
  <c r="V276" i="1" s="1"/>
  <c r="T276" i="1"/>
  <c r="S276" i="1" s="1"/>
  <c r="Q276" i="1"/>
  <c r="P276" i="1" s="1"/>
  <c r="W275" i="1"/>
  <c r="V275" i="1" s="1"/>
  <c r="T275" i="1"/>
  <c r="S275" i="1" s="1"/>
  <c r="Q275" i="1"/>
  <c r="P275" i="1" s="1"/>
  <c r="W274" i="1"/>
  <c r="V274" i="1" s="1"/>
  <c r="T274" i="1"/>
  <c r="S274" i="1" s="1"/>
  <c r="Q274" i="1"/>
  <c r="P274" i="1" s="1"/>
  <c r="W273" i="1"/>
  <c r="V273" i="1" s="1"/>
  <c r="T273" i="1"/>
  <c r="S273" i="1" s="1"/>
  <c r="Q273" i="1"/>
  <c r="P273" i="1" s="1"/>
  <c r="W272" i="1"/>
  <c r="V272" i="1" s="1"/>
  <c r="T272" i="1"/>
  <c r="S272" i="1" s="1"/>
  <c r="Q272" i="1"/>
  <c r="P272" i="1" s="1"/>
  <c r="W271" i="1"/>
  <c r="V271" i="1" s="1"/>
  <c r="T271" i="1"/>
  <c r="S271" i="1" s="1"/>
  <c r="Q271" i="1"/>
  <c r="P271" i="1" s="1"/>
  <c r="W270" i="1"/>
  <c r="V270" i="1" s="1"/>
  <c r="T270" i="1"/>
  <c r="S270" i="1" s="1"/>
  <c r="Q270" i="1"/>
  <c r="P270" i="1" s="1"/>
  <c r="W269" i="1"/>
  <c r="V269" i="1" s="1"/>
  <c r="T269" i="1"/>
  <c r="S269" i="1" s="1"/>
  <c r="Q269" i="1"/>
  <c r="P269" i="1" s="1"/>
  <c r="AC268" i="1"/>
  <c r="AB268" i="1" s="1"/>
  <c r="Z268" i="1"/>
  <c r="Y268" i="1" s="1"/>
  <c r="W268" i="1"/>
  <c r="V268" i="1" s="1"/>
  <c r="T268" i="1"/>
  <c r="S268" i="1" s="1"/>
  <c r="Q268" i="1"/>
  <c r="P268" i="1" s="1"/>
  <c r="V194" i="1" l="1"/>
  <c r="T63" i="1" l="1"/>
  <c r="AC107" i="1" l="1"/>
  <c r="Z107" i="1"/>
  <c r="AC89" i="1" l="1"/>
  <c r="Z89" i="1"/>
  <c r="AC95" i="1"/>
  <c r="Z95" i="1"/>
  <c r="AC115" i="1"/>
  <c r="AB115" i="1" s="1"/>
  <c r="Z115" i="1"/>
  <c r="Y115" i="1" s="1"/>
  <c r="Q67" i="1"/>
  <c r="P67" i="1" s="1"/>
  <c r="Z68" i="1"/>
  <c r="AC68" i="1"/>
  <c r="AC46" i="1"/>
  <c r="Z46" i="1"/>
  <c r="AC120" i="1" l="1"/>
  <c r="AB120" i="1" s="1"/>
  <c r="Z120" i="1"/>
  <c r="Y120" i="1" s="1"/>
  <c r="W37" i="1"/>
  <c r="T37" i="1"/>
  <c r="Q37" i="1"/>
  <c r="W172" i="1"/>
  <c r="V172" i="1" s="1"/>
  <c r="T172" i="1"/>
  <c r="S172" i="1" s="1"/>
  <c r="Q172" i="1"/>
  <c r="P172" i="1" s="1"/>
  <c r="W187" i="1" l="1"/>
  <c r="V187" i="1" s="1"/>
  <c r="T187" i="1"/>
  <c r="Q187" i="1"/>
  <c r="W101" i="1" l="1"/>
  <c r="T101" i="1"/>
  <c r="Q101" i="1"/>
  <c r="W166" i="1"/>
  <c r="T166" i="1"/>
  <c r="Q166" i="1"/>
  <c r="AC18" i="1"/>
  <c r="Z18" i="1"/>
  <c r="Y18" i="1" s="1"/>
  <c r="AC27" i="1"/>
  <c r="AB27" i="1" s="1"/>
  <c r="Z27" i="1"/>
  <c r="Y27" i="1" s="1"/>
  <c r="AC23" i="1"/>
  <c r="Z23" i="1"/>
  <c r="W178" i="1" l="1"/>
  <c r="T178" i="1"/>
  <c r="W171" i="1"/>
  <c r="T171" i="1"/>
  <c r="Q171" i="1"/>
  <c r="T131" i="1"/>
  <c r="Q131" i="1"/>
  <c r="W29" i="1"/>
  <c r="T29" i="1"/>
  <c r="Q29" i="1"/>
  <c r="W51" i="1"/>
  <c r="W61" i="1"/>
  <c r="T61" i="1"/>
  <c r="Q61" i="1"/>
  <c r="W48" i="1" l="1"/>
  <c r="T48" i="1"/>
  <c r="Q48" i="1"/>
  <c r="W45" i="1"/>
  <c r="T45" i="1"/>
  <c r="Q45" i="1"/>
  <c r="W47" i="1" l="1"/>
  <c r="V47" i="1" s="1"/>
  <c r="T47" i="1"/>
  <c r="Q47" i="1"/>
  <c r="T193" i="1" l="1"/>
  <c r="S193" i="1" s="1"/>
  <c r="Q193" i="1"/>
  <c r="P193" i="1" s="1"/>
  <c r="W193" i="1"/>
  <c r="V193" i="1" s="1"/>
  <c r="W148" i="1" l="1"/>
  <c r="T148" i="1"/>
  <c r="Q148" i="1"/>
  <c r="W150" i="1"/>
  <c r="T150" i="1"/>
  <c r="Q150" i="1"/>
  <c r="W149" i="1"/>
  <c r="W120" i="1"/>
  <c r="T120" i="1"/>
  <c r="Q120" i="1"/>
  <c r="W53" i="1"/>
  <c r="T53" i="1"/>
  <c r="Q53" i="1"/>
  <c r="W49" i="1"/>
  <c r="T49" i="1"/>
  <c r="Q49" i="1"/>
  <c r="W50" i="1"/>
  <c r="T50" i="1"/>
  <c r="Q50" i="1"/>
  <c r="W46" i="1"/>
  <c r="T46" i="1"/>
  <c r="Q46" i="1"/>
  <c r="W59" i="1"/>
  <c r="T59" i="1"/>
  <c r="W43" i="1"/>
  <c r="T43" i="1"/>
  <c r="Q43" i="1"/>
  <c r="P43" i="1" s="1"/>
  <c r="W190" i="1"/>
  <c r="T190" i="1"/>
  <c r="Q190" i="1"/>
  <c r="T58" i="1" l="1"/>
  <c r="T57" i="1"/>
  <c r="W57" i="1"/>
  <c r="W58" i="1"/>
  <c r="W56" i="1"/>
  <c r="T56" i="1"/>
  <c r="Q57" i="1"/>
  <c r="Q58" i="1"/>
  <c r="Q56" i="1"/>
  <c r="W55" i="1"/>
  <c r="T55" i="1"/>
  <c r="Q55" i="1"/>
  <c r="W54" i="1"/>
  <c r="T54" i="1"/>
  <c r="Q54" i="1"/>
  <c r="W40" i="1"/>
  <c r="T39" i="1"/>
  <c r="T40" i="1"/>
  <c r="Q39" i="1"/>
  <c r="Q40" i="1"/>
  <c r="W38" i="1"/>
  <c r="T38" i="1"/>
  <c r="Q38" i="1"/>
  <c r="W33" i="1"/>
  <c r="T33" i="1"/>
  <c r="Q33" i="1"/>
  <c r="W31" i="1"/>
  <c r="T31" i="1"/>
  <c r="Q31" i="1"/>
  <c r="W60" i="1" l="1"/>
  <c r="T60" i="1"/>
  <c r="Q60" i="1"/>
  <c r="W28" i="1"/>
  <c r="T28" i="1"/>
  <c r="Q28" i="1"/>
  <c r="W52" i="1"/>
  <c r="T52" i="1"/>
  <c r="Q52" i="1"/>
  <c r="W36" i="1"/>
  <c r="W42" i="1"/>
  <c r="T42" i="1"/>
  <c r="Q42" i="1"/>
  <c r="W41" i="1"/>
  <c r="T41" i="1"/>
  <c r="Q41" i="1"/>
  <c r="W34" i="1"/>
  <c r="T34" i="1"/>
  <c r="Q34" i="1"/>
  <c r="W27" i="1"/>
  <c r="T27" i="1"/>
  <c r="Q27" i="1"/>
  <c r="W18" i="1"/>
  <c r="V18" i="1" s="1"/>
  <c r="T18" i="1"/>
  <c r="Q18" i="1"/>
  <c r="W17" i="1"/>
  <c r="V17" i="1" s="1"/>
  <c r="T17" i="1"/>
  <c r="Q17" i="1"/>
  <c r="W12" i="1"/>
  <c r="T12" i="1"/>
  <c r="Q12" i="1"/>
  <c r="W23" i="1"/>
  <c r="T23" i="1"/>
  <c r="Q23" i="1"/>
  <c r="W10" i="1"/>
  <c r="T10" i="1"/>
  <c r="Q10" i="1"/>
  <c r="W9" i="1"/>
  <c r="V9" i="1" s="1"/>
  <c r="T9" i="1"/>
  <c r="Q9" i="1"/>
  <c r="W6" i="1"/>
  <c r="T6" i="1"/>
  <c r="Q6" i="1"/>
  <c r="T119" i="1"/>
  <c r="Q119" i="1"/>
  <c r="W111" i="1"/>
  <c r="T111" i="1"/>
  <c r="Q111" i="1"/>
  <c r="W189" i="1"/>
  <c r="T189" i="1"/>
  <c r="Q189" i="1"/>
  <c r="W99" i="1"/>
  <c r="T99" i="1"/>
  <c r="Q99" i="1"/>
  <c r="W142" i="1" l="1"/>
  <c r="T142" i="1"/>
  <c r="Q142" i="1"/>
  <c r="W136" i="1"/>
  <c r="T136" i="1"/>
  <c r="Q136" i="1"/>
  <c r="W152" i="1"/>
  <c r="T152" i="1"/>
  <c r="Q152" i="1"/>
  <c r="W140" i="1"/>
  <c r="T140" i="1"/>
  <c r="Q140" i="1"/>
  <c r="W141" i="1"/>
  <c r="T141" i="1"/>
  <c r="Q141" i="1"/>
  <c r="W115" i="1"/>
  <c r="T115" i="1"/>
  <c r="Q115" i="1"/>
  <c r="W179" i="1"/>
  <c r="T179" i="1"/>
  <c r="Q179" i="1"/>
  <c r="W114" i="1"/>
  <c r="T114" i="1"/>
  <c r="Q114" i="1"/>
  <c r="W145" i="1"/>
  <c r="T145" i="1"/>
  <c r="Q145" i="1"/>
  <c r="W116" i="1"/>
  <c r="T116" i="1"/>
  <c r="W124" i="1"/>
  <c r="T124" i="1"/>
  <c r="Q124" i="1"/>
  <c r="W117" i="1"/>
  <c r="T117" i="1"/>
  <c r="Q117" i="1"/>
  <c r="W134" i="1" l="1"/>
  <c r="T134" i="1"/>
  <c r="Q134" i="1"/>
  <c r="W167" i="1"/>
  <c r="T167" i="1"/>
  <c r="Q167" i="1"/>
  <c r="W185" i="1"/>
  <c r="T185" i="1"/>
  <c r="Q185" i="1"/>
  <c r="W162" i="1"/>
  <c r="T162" i="1"/>
  <c r="Q162" i="1"/>
  <c r="W188" i="1"/>
  <c r="T188" i="1"/>
  <c r="Q188" i="1"/>
  <c r="W139" i="1"/>
  <c r="T139" i="1"/>
  <c r="Q139" i="1"/>
  <c r="W144" i="1"/>
  <c r="T144" i="1"/>
  <c r="Q144" i="1"/>
  <c r="W186" i="1"/>
  <c r="T186" i="1"/>
  <c r="Q186" i="1"/>
  <c r="W183" i="1"/>
  <c r="T183" i="1"/>
  <c r="Q183" i="1"/>
  <c r="W135" i="1"/>
  <c r="T135" i="1"/>
  <c r="Q135" i="1"/>
  <c r="W110" i="1"/>
  <c r="T110" i="1"/>
  <c r="Q110" i="1"/>
  <c r="W109" i="1"/>
  <c r="T109" i="1"/>
  <c r="Q109" i="1"/>
  <c r="W107" i="1"/>
  <c r="T107" i="1"/>
  <c r="Q107" i="1"/>
  <c r="W105" i="1" l="1"/>
  <c r="T105" i="1"/>
  <c r="Q105" i="1"/>
  <c r="W76" i="1"/>
  <c r="T76" i="1"/>
  <c r="Q76" i="1"/>
  <c r="W184" i="1" l="1"/>
  <c r="T184" i="1"/>
  <c r="Q184" i="1"/>
  <c r="W170" i="1"/>
  <c r="T170" i="1"/>
  <c r="Q170" i="1"/>
  <c r="W104" i="1"/>
  <c r="T104" i="1"/>
  <c r="Q104" i="1"/>
  <c r="Q100" i="1"/>
  <c r="Q132" i="1"/>
  <c r="W103" i="1"/>
  <c r="T103" i="1"/>
  <c r="Q103" i="1"/>
  <c r="W97" i="1" l="1"/>
  <c r="Q97" i="1"/>
  <c r="P97" i="1" s="1"/>
  <c r="T97" i="1"/>
  <c r="W91" i="1"/>
  <c r="T91" i="1"/>
  <c r="Q91" i="1"/>
  <c r="W87" i="1"/>
  <c r="T87" i="1"/>
  <c r="Q87" i="1"/>
  <c r="W88" i="1"/>
  <c r="T88" i="1"/>
  <c r="Q88" i="1"/>
  <c r="W84" i="1"/>
  <c r="T84" i="1"/>
  <c r="Q84" i="1"/>
  <c r="T154" i="1"/>
  <c r="W154" i="1"/>
  <c r="Q154" i="1"/>
  <c r="W74" i="1"/>
  <c r="T74" i="1"/>
  <c r="Q74" i="1"/>
  <c r="W71" i="1"/>
  <c r="T71" i="1"/>
  <c r="Q71" i="1"/>
  <c r="W68" i="1"/>
  <c r="T68" i="1"/>
  <c r="Q68" i="1"/>
  <c r="W181" i="1"/>
  <c r="T181" i="1"/>
  <c r="Q181" i="1"/>
  <c r="W66" i="1"/>
  <c r="T66" i="1"/>
  <c r="Q66" i="1"/>
  <c r="Q174" i="1"/>
  <c r="T174" i="1"/>
  <c r="W174" i="1"/>
  <c r="W161" i="1" l="1"/>
  <c r="T161" i="1"/>
  <c r="Q161" i="1"/>
  <c r="W160" i="1"/>
  <c r="V160" i="1" s="1"/>
  <c r="T160" i="1"/>
  <c r="Q160" i="1"/>
  <c r="W147" i="1" l="1"/>
  <c r="T147" i="1"/>
  <c r="Q147" i="1"/>
  <c r="W158" i="1"/>
  <c r="W157" i="1"/>
  <c r="W155" i="1"/>
  <c r="T155" i="1"/>
  <c r="Q155" i="1"/>
  <c r="W121" i="1"/>
  <c r="T121" i="1"/>
  <c r="Q121" i="1"/>
  <c r="W65" i="1" l="1"/>
  <c r="T65" i="1"/>
  <c r="Q65" i="1"/>
  <c r="W156" i="1" l="1"/>
  <c r="T156" i="1"/>
  <c r="Q156" i="1"/>
  <c r="W191" i="1" l="1"/>
  <c r="T191" i="1"/>
  <c r="Q191" i="1"/>
  <c r="W72" i="1"/>
  <c r="T72" i="1"/>
  <c r="Q72" i="1"/>
  <c r="W143" i="1" l="1"/>
  <c r="T143" i="1"/>
  <c r="Q143" i="1"/>
  <c r="W137" i="1" l="1"/>
  <c r="T137" i="1"/>
  <c r="Q137" i="1"/>
  <c r="W180" i="1" l="1"/>
  <c r="T180" i="1"/>
  <c r="Q180" i="1"/>
  <c r="W85" i="1" l="1"/>
  <c r="T85" i="1"/>
  <c r="Q85" i="1"/>
  <c r="W127" i="1"/>
  <c r="T127" i="1"/>
  <c r="Q127" i="1"/>
  <c r="W177" i="1"/>
  <c r="T177" i="1"/>
  <c r="Q177" i="1"/>
  <c r="W26" i="1" l="1"/>
  <c r="T26" i="1"/>
  <c r="Q26" i="1"/>
  <c r="W4" i="1"/>
  <c r="T4" i="1"/>
  <c r="Q4" i="1"/>
  <c r="W86" i="1" l="1"/>
  <c r="T86" i="1"/>
  <c r="Q86" i="1"/>
  <c r="AC86" i="1"/>
  <c r="Z86" i="1"/>
  <c r="AC182" i="1"/>
  <c r="Z182" i="1"/>
  <c r="W182" i="1"/>
  <c r="Q182" i="1"/>
  <c r="AC169" i="1"/>
  <c r="Z169" i="1"/>
  <c r="W169" i="1"/>
  <c r="T169" i="1"/>
  <c r="Q169" i="1"/>
  <c r="AC8" i="1" l="1"/>
  <c r="AB8" i="1" s="1"/>
  <c r="Z8" i="1"/>
  <c r="Y8" i="1" s="1"/>
  <c r="W8" i="1"/>
  <c r="T8" i="1"/>
  <c r="Q8" i="1"/>
  <c r="W22" i="1" l="1"/>
  <c r="T22" i="1"/>
  <c r="Q22" i="1"/>
  <c r="W15" i="1"/>
  <c r="T15" i="1"/>
  <c r="Q15" i="1"/>
  <c r="W14" i="1"/>
  <c r="T14" i="1"/>
  <c r="Q14" i="1"/>
  <c r="AC113" i="1"/>
  <c r="AB113" i="1" s="1"/>
  <c r="Z113" i="1"/>
  <c r="Y113" i="1" s="1"/>
  <c r="W113" i="1"/>
  <c r="T113" i="1"/>
  <c r="Q113" i="1"/>
  <c r="AC130" i="1"/>
  <c r="AB130" i="1" s="1"/>
  <c r="Z130" i="1"/>
  <c r="Y130" i="1" s="1"/>
  <c r="W130" i="1"/>
  <c r="T130" i="1"/>
  <c r="Q130" i="1"/>
  <c r="AC11" i="1"/>
  <c r="AB11" i="1" s="1"/>
  <c r="Z11" i="1"/>
  <c r="Y11" i="1" s="1"/>
  <c r="W11" i="1"/>
  <c r="T11" i="1"/>
  <c r="Q11" i="1"/>
  <c r="W63" i="1" l="1"/>
  <c r="Q63" i="1"/>
  <c r="W94" i="1" l="1"/>
  <c r="T94" i="1"/>
  <c r="W93" i="1"/>
  <c r="T93" i="1"/>
  <c r="Q93" i="1"/>
  <c r="W95" i="1"/>
  <c r="T95" i="1"/>
  <c r="Q95" i="1"/>
  <c r="W92" i="1"/>
  <c r="T92" i="1"/>
  <c r="Q92" i="1"/>
  <c r="W90" i="1" l="1"/>
  <c r="T90" i="1"/>
  <c r="Q90" i="1"/>
  <c r="T153" i="1" l="1"/>
  <c r="Q153" i="1"/>
  <c r="T69" i="1"/>
  <c r="Q69" i="1"/>
  <c r="W89" i="1"/>
  <c r="T89" i="1"/>
  <c r="Q89" i="1"/>
  <c r="W118" i="1" l="1"/>
  <c r="T118" i="1"/>
  <c r="Q118" i="1"/>
  <c r="W108" i="1"/>
  <c r="T108" i="1"/>
  <c r="Q108" i="1"/>
  <c r="W106" i="1"/>
  <c r="T106" i="1"/>
  <c r="Q106" i="1"/>
  <c r="P106" i="1" s="1"/>
  <c r="T165" i="1"/>
  <c r="Q165" i="1"/>
  <c r="W163" i="1"/>
  <c r="T163" i="1"/>
  <c r="Q163" i="1"/>
  <c r="W192" i="1"/>
  <c r="V192" i="1" s="1"/>
  <c r="W165" i="1"/>
  <c r="W164" i="1"/>
  <c r="T164" i="1"/>
  <c r="S164" i="1" s="1"/>
  <c r="Q164" i="1"/>
  <c r="W102" i="1"/>
  <c r="T102" i="1"/>
  <c r="Q102" i="1"/>
  <c r="W35" i="1" l="1"/>
  <c r="T35" i="1"/>
  <c r="Q35" i="1"/>
  <c r="W175" i="1" l="1"/>
  <c r="T175" i="1"/>
  <c r="Q175" i="1"/>
  <c r="W126" i="1"/>
  <c r="T126" i="1"/>
  <c r="Q126" i="1"/>
  <c r="AC16" i="1"/>
  <c r="Z16" i="1"/>
  <c r="W16" i="1"/>
  <c r="T16" i="1"/>
  <c r="Q16" i="1"/>
  <c r="W128" i="1" l="1"/>
  <c r="T128" i="1"/>
  <c r="Q128" i="1"/>
  <c r="W62" i="1"/>
  <c r="V62" i="1" s="1"/>
  <c r="T62" i="1"/>
  <c r="S62" i="1" s="1"/>
  <c r="Q62" i="1"/>
  <c r="P62" i="1" s="1"/>
  <c r="W25" i="1"/>
  <c r="T25" i="1"/>
  <c r="Q25" i="1"/>
  <c r="W24" i="1"/>
  <c r="T24" i="1"/>
  <c r="Q24" i="1"/>
  <c r="W129" i="1"/>
  <c r="T129" i="1"/>
  <c r="Q129" i="1"/>
  <c r="W44" i="1"/>
  <c r="W30" i="1"/>
  <c r="T30" i="1"/>
  <c r="Q30" i="1"/>
  <c r="W75" i="1"/>
  <c r="T75" i="1"/>
  <c r="Q75" i="1"/>
  <c r="W176" i="1"/>
  <c r="T176" i="1"/>
  <c r="Q176" i="1"/>
  <c r="T32" i="1" l="1"/>
  <c r="AC168" i="1" l="1"/>
  <c r="AB168" i="1" s="1"/>
  <c r="Z168" i="1"/>
  <c r="Y168" i="1" s="1"/>
  <c r="W21" i="1"/>
  <c r="T21" i="1"/>
  <c r="Q21" i="1"/>
  <c r="W20" i="1"/>
  <c r="T20" i="1"/>
  <c r="Q20" i="1"/>
  <c r="W19" i="1"/>
  <c r="T19" i="1"/>
  <c r="Q19" i="1"/>
  <c r="W13" i="1"/>
  <c r="T13" i="1"/>
  <c r="Q13" i="1"/>
  <c r="AC5" i="1"/>
  <c r="Z5" i="1"/>
  <c r="W5" i="1"/>
  <c r="T5" i="1"/>
  <c r="Q5" i="1"/>
  <c r="AC7" i="1"/>
  <c r="AB7" i="1" s="1"/>
  <c r="Z7" i="1"/>
  <c r="Y7" i="1" s="1"/>
  <c r="W7" i="1"/>
  <c r="T7" i="1"/>
  <c r="Q7" i="1"/>
  <c r="W98" i="1" l="1"/>
  <c r="T98" i="1"/>
  <c r="Q98" i="1"/>
  <c r="W123" i="1" l="1"/>
  <c r="V123" i="1" s="1"/>
  <c r="T123" i="1"/>
  <c r="Q123" i="1"/>
  <c r="W122" i="1" l="1"/>
  <c r="T122" i="1"/>
  <c r="Q122" i="1"/>
  <c r="Q116" i="1"/>
  <c r="W64" i="1"/>
  <c r="T64" i="1"/>
  <c r="Q64" i="1"/>
  <c r="W83" i="1"/>
  <c r="T83" i="1"/>
  <c r="Q83" i="1"/>
  <c r="W96" i="1" l="1"/>
  <c r="V96" i="1" s="1"/>
  <c r="Q96" i="1"/>
  <c r="P96" i="1" s="1"/>
  <c r="Q81" i="1"/>
  <c r="P81" i="1" s="1"/>
  <c r="W81" i="1"/>
  <c r="V81" i="1" s="1"/>
  <c r="W79" i="1"/>
  <c r="V79" i="1" s="1"/>
  <c r="P146" i="1" l="1"/>
  <c r="W67" i="1" l="1"/>
  <c r="V67" i="1" s="1"/>
  <c r="T67" i="1"/>
  <c r="S67" i="1" s="1"/>
  <c r="V166" i="1"/>
  <c r="V178" i="1" l="1"/>
  <c r="S178" i="1"/>
  <c r="W82" i="1"/>
  <c r="V82" i="1" s="1"/>
  <c r="T82" i="1"/>
  <c r="S82" i="1" s="1"/>
  <c r="Q82" i="1"/>
  <c r="P82" i="1" s="1"/>
  <c r="AB68" i="1" l="1"/>
  <c r="Y68" i="1"/>
  <c r="Y107" i="1"/>
  <c r="AB95" i="1" l="1"/>
  <c r="Y95" i="1"/>
  <c r="AB89" i="1"/>
  <c r="Y89" i="1"/>
  <c r="S61" i="1" l="1"/>
  <c r="V61" i="1"/>
  <c r="P61" i="1"/>
  <c r="Y86" i="1" l="1"/>
  <c r="AB46" i="1"/>
  <c r="Y46" i="1"/>
  <c r="AB23" i="1" l="1"/>
  <c r="Y23" i="1"/>
  <c r="AB18" i="1"/>
  <c r="Y16" i="1"/>
  <c r="AB16" i="1"/>
  <c r="AB5" i="1"/>
  <c r="Y5" i="1"/>
  <c r="S47" i="1" l="1"/>
  <c r="P47" i="1"/>
  <c r="S187" i="1" l="1"/>
  <c r="P187" i="1"/>
  <c r="P60" i="1" l="1"/>
  <c r="S60" i="1"/>
  <c r="V60" i="1"/>
  <c r="P28" i="1" l="1"/>
  <c r="S28" i="1"/>
  <c r="V28" i="1"/>
  <c r="V51" i="1"/>
  <c r="V45" i="1"/>
  <c r="V46" i="1"/>
  <c r="S45" i="1"/>
  <c r="P45" i="1"/>
  <c r="V52" i="1"/>
  <c r="S52" i="1"/>
  <c r="P52" i="1"/>
  <c r="S17" i="1"/>
  <c r="P17" i="1"/>
  <c r="V42" i="1"/>
  <c r="V37" i="1"/>
  <c r="S42" i="1"/>
  <c r="S37" i="1"/>
  <c r="P42" i="1"/>
  <c r="P37" i="1"/>
  <c r="V41" i="1"/>
  <c r="S41" i="1"/>
  <c r="P41" i="1"/>
  <c r="V48" i="1"/>
  <c r="S48" i="1"/>
  <c r="P48" i="1"/>
  <c r="V75" i="1"/>
  <c r="S75" i="1"/>
  <c r="P75" i="1"/>
  <c r="V101" i="1"/>
  <c r="S101" i="1"/>
  <c r="P101" i="1"/>
  <c r="V99" i="1"/>
  <c r="S99" i="1"/>
  <c r="P99" i="1"/>
  <c r="P5" i="1"/>
  <c r="S5" i="1"/>
  <c r="V5" i="1"/>
  <c r="P6" i="1"/>
  <c r="S6" i="1"/>
  <c r="V6" i="1"/>
  <c r="P7" i="1"/>
  <c r="S7" i="1"/>
  <c r="V7" i="1"/>
  <c r="P8" i="1"/>
  <c r="S8" i="1"/>
  <c r="V8" i="1"/>
  <c r="P9" i="1"/>
  <c r="S9" i="1"/>
  <c r="P10" i="1"/>
  <c r="S10" i="1"/>
  <c r="V10" i="1"/>
  <c r="P11" i="1"/>
  <c r="S11" i="1"/>
  <c r="V11" i="1"/>
  <c r="P12" i="1"/>
  <c r="S12" i="1"/>
  <c r="V12" i="1"/>
  <c r="Q32" i="1"/>
  <c r="P32" i="1" s="1"/>
  <c r="S32" i="1"/>
  <c r="W32" i="1"/>
  <c r="V32" i="1" s="1"/>
  <c r="P14" i="1"/>
  <c r="S14" i="1"/>
  <c r="V14" i="1"/>
  <c r="P15" i="1"/>
  <c r="S15" i="1"/>
  <c r="V15" i="1"/>
  <c r="P16" i="1"/>
  <c r="S16" i="1"/>
  <c r="V16" i="1"/>
  <c r="P18" i="1"/>
  <c r="S18" i="1"/>
  <c r="P19" i="1"/>
  <c r="S19" i="1"/>
  <c r="V19" i="1"/>
  <c r="P20" i="1"/>
  <c r="S20" i="1"/>
  <c r="V20" i="1"/>
  <c r="P21" i="1"/>
  <c r="S21" i="1"/>
  <c r="V21" i="1"/>
  <c r="P22" i="1"/>
  <c r="S22" i="1"/>
  <c r="V22" i="1"/>
  <c r="P23" i="1"/>
  <c r="S23" i="1"/>
  <c r="V23" i="1"/>
  <c r="P24" i="1"/>
  <c r="S24" i="1"/>
  <c r="V24" i="1"/>
  <c r="P25" i="1"/>
  <c r="S25" i="1"/>
  <c r="V25" i="1"/>
  <c r="P26" i="1"/>
  <c r="S26" i="1"/>
  <c r="V26" i="1"/>
  <c r="P27" i="1"/>
  <c r="S27" i="1"/>
  <c r="V27" i="1"/>
  <c r="P13" i="1"/>
  <c r="S13" i="1"/>
  <c r="V13" i="1"/>
  <c r="P29" i="1"/>
  <c r="S29" i="1"/>
  <c r="V29" i="1"/>
  <c r="P31" i="1"/>
  <c r="S31" i="1"/>
  <c r="V31" i="1"/>
  <c r="P30" i="1"/>
  <c r="S30" i="1"/>
  <c r="V30" i="1"/>
  <c r="V44" i="1"/>
  <c r="P33" i="1"/>
  <c r="S33" i="1"/>
  <c r="V33" i="1"/>
  <c r="P34" i="1"/>
  <c r="S34" i="1"/>
  <c r="V34" i="1"/>
  <c r="P38" i="1"/>
  <c r="S38" i="1"/>
  <c r="V38" i="1"/>
  <c r="P39" i="1"/>
  <c r="S39" i="1"/>
  <c r="P40" i="1"/>
  <c r="S40" i="1"/>
  <c r="V40" i="1"/>
  <c r="V36" i="1"/>
  <c r="P35" i="1"/>
  <c r="S35" i="1"/>
  <c r="V35" i="1"/>
  <c r="S43" i="1"/>
  <c r="V43" i="1"/>
  <c r="S59" i="1"/>
  <c r="V59" i="1"/>
  <c r="P46" i="1"/>
  <c r="S46" i="1"/>
  <c r="P49" i="1"/>
  <c r="S49" i="1"/>
  <c r="V49" i="1"/>
  <c r="P50" i="1"/>
  <c r="S50" i="1"/>
  <c r="V50" i="1"/>
  <c r="P53" i="1"/>
  <c r="S53" i="1"/>
  <c r="V53" i="1"/>
  <c r="P54" i="1"/>
  <c r="S54" i="1"/>
  <c r="V54" i="1"/>
  <c r="P55" i="1"/>
  <c r="S55" i="1"/>
  <c r="V55" i="1"/>
  <c r="P56" i="1"/>
  <c r="S56" i="1"/>
  <c r="V56" i="1"/>
  <c r="P57" i="1"/>
  <c r="S57" i="1"/>
  <c r="V57" i="1"/>
  <c r="P58" i="1"/>
  <c r="S58" i="1"/>
  <c r="V58" i="1"/>
  <c r="P63" i="1"/>
  <c r="S63" i="1"/>
  <c r="V63" i="1"/>
  <c r="P64" i="1"/>
  <c r="S64" i="1"/>
  <c r="V64" i="1"/>
  <c r="Z64" i="1"/>
  <c r="Y64" i="1" s="1"/>
  <c r="AC64" i="1"/>
  <c r="AB64" i="1" s="1"/>
  <c r="P65" i="1"/>
  <c r="S65" i="1"/>
  <c r="V65" i="1"/>
  <c r="P66" i="1"/>
  <c r="S66" i="1"/>
  <c r="V66" i="1"/>
  <c r="P68" i="1"/>
  <c r="S68" i="1"/>
  <c r="V68" i="1"/>
  <c r="P69" i="1"/>
  <c r="S69" i="1"/>
  <c r="W69" i="1"/>
  <c r="V69" i="1" s="1"/>
  <c r="Q70" i="1"/>
  <c r="P70" i="1" s="1"/>
  <c r="T70" i="1"/>
  <c r="S70" i="1" s="1"/>
  <c r="W70" i="1"/>
  <c r="V70" i="1" s="1"/>
  <c r="P71" i="1"/>
  <c r="S71" i="1"/>
  <c r="V71" i="1"/>
  <c r="P72" i="1"/>
  <c r="S72" i="1"/>
  <c r="V72" i="1"/>
  <c r="Q73" i="1"/>
  <c r="P73" i="1" s="1"/>
  <c r="T73" i="1"/>
  <c r="S73" i="1" s="1"/>
  <c r="W73" i="1"/>
  <c r="V73" i="1" s="1"/>
  <c r="P74" i="1"/>
  <c r="S74" i="1"/>
  <c r="V74" i="1"/>
  <c r="P76" i="1"/>
  <c r="S76" i="1"/>
  <c r="V76" i="1"/>
  <c r="Q77" i="1"/>
  <c r="P77" i="1" s="1"/>
  <c r="T77" i="1"/>
  <c r="S77" i="1" s="1"/>
  <c r="W77" i="1"/>
  <c r="V77" i="1" s="1"/>
  <c r="Q78" i="1"/>
  <c r="P78" i="1" s="1"/>
  <c r="T78" i="1"/>
  <c r="S78" i="1" s="1"/>
  <c r="W78" i="1"/>
  <c r="V78" i="1" s="1"/>
  <c r="Q79" i="1"/>
  <c r="P79" i="1" s="1"/>
  <c r="T79" i="1"/>
  <c r="S79" i="1" s="1"/>
  <c r="Z79" i="1"/>
  <c r="Y79" i="1" s="1"/>
  <c r="AC79" i="1"/>
  <c r="AB79" i="1" s="1"/>
  <c r="P83" i="1"/>
  <c r="S83" i="1"/>
  <c r="V83" i="1"/>
  <c r="P84" i="1"/>
  <c r="S84" i="1"/>
  <c r="V84" i="1"/>
  <c r="P85" i="1"/>
  <c r="S85" i="1"/>
  <c r="V85" i="1"/>
  <c r="P86" i="1"/>
  <c r="S86" i="1"/>
  <c r="V86" i="1"/>
  <c r="AB86" i="1"/>
  <c r="P87" i="1"/>
  <c r="S87" i="1"/>
  <c r="V87" i="1"/>
  <c r="P88" i="1"/>
  <c r="S88" i="1"/>
  <c r="V88" i="1"/>
  <c r="P89" i="1"/>
  <c r="S89" i="1"/>
  <c r="V89" i="1"/>
  <c r="P90" i="1"/>
  <c r="S90" i="1"/>
  <c r="V90" i="1"/>
  <c r="P91" i="1"/>
  <c r="S91" i="1"/>
  <c r="V91" i="1"/>
  <c r="P92" i="1"/>
  <c r="S92" i="1"/>
  <c r="V92" i="1"/>
  <c r="P93" i="1"/>
  <c r="S93" i="1"/>
  <c r="V93" i="1"/>
  <c r="Q94" i="1"/>
  <c r="P94" i="1" s="1"/>
  <c r="S94" i="1"/>
  <c r="V94" i="1"/>
  <c r="P95" i="1"/>
  <c r="S95" i="1"/>
  <c r="V95" i="1"/>
  <c r="Q80" i="1"/>
  <c r="P80" i="1" s="1"/>
  <c r="T80" i="1"/>
  <c r="S80" i="1" s="1"/>
  <c r="W80" i="1"/>
  <c r="V80" i="1" s="1"/>
  <c r="S97" i="1"/>
  <c r="V97" i="1"/>
  <c r="P98" i="1"/>
  <c r="S98" i="1"/>
  <c r="V98" i="1"/>
  <c r="P100" i="1"/>
  <c r="T100" i="1"/>
  <c r="S100" i="1" s="1"/>
  <c r="W100" i="1"/>
  <c r="V100" i="1" s="1"/>
  <c r="P102" i="1"/>
  <c r="S102" i="1"/>
  <c r="V102" i="1"/>
  <c r="P103" i="1"/>
  <c r="S103" i="1"/>
  <c r="V103" i="1"/>
  <c r="P104" i="1"/>
  <c r="S104" i="1"/>
  <c r="V104" i="1"/>
  <c r="P105" i="1"/>
  <c r="S105" i="1"/>
  <c r="V105" i="1"/>
  <c r="S106" i="1"/>
  <c r="V106" i="1"/>
  <c r="P107" i="1"/>
  <c r="S107" i="1"/>
  <c r="V107" i="1"/>
  <c r="AB107" i="1"/>
  <c r="P108" i="1"/>
  <c r="S108" i="1"/>
  <c r="V108" i="1"/>
  <c r="P109" i="1"/>
  <c r="S109" i="1"/>
  <c r="V109" i="1"/>
  <c r="P110" i="1"/>
  <c r="S110" i="1"/>
  <c r="V110" i="1"/>
  <c r="P111" i="1"/>
  <c r="S111" i="1"/>
  <c r="V111" i="1"/>
  <c r="Q112" i="1"/>
  <c r="P112" i="1" s="1"/>
  <c r="T112" i="1"/>
  <c r="S112" i="1" s="1"/>
  <c r="W112" i="1"/>
  <c r="V112" i="1" s="1"/>
  <c r="P113" i="1"/>
  <c r="S113" i="1"/>
  <c r="V113" i="1"/>
  <c r="P114" i="1"/>
  <c r="S114" i="1"/>
  <c r="V114" i="1"/>
  <c r="P115" i="1"/>
  <c r="S115" i="1"/>
  <c r="V115" i="1"/>
  <c r="P116" i="1"/>
  <c r="S116" i="1"/>
  <c r="V116" i="1"/>
  <c r="P117" i="1"/>
  <c r="S117" i="1"/>
  <c r="V117" i="1"/>
  <c r="P118" i="1"/>
  <c r="S118" i="1"/>
  <c r="V118" i="1"/>
  <c r="P119" i="1"/>
  <c r="S119" i="1"/>
  <c r="W119" i="1"/>
  <c r="V119" i="1" s="1"/>
  <c r="P120" i="1"/>
  <c r="S120" i="1"/>
  <c r="V120" i="1"/>
  <c r="P121" i="1"/>
  <c r="S121" i="1"/>
  <c r="V121" i="1"/>
  <c r="P122" i="1"/>
  <c r="S122" i="1"/>
  <c r="V122" i="1"/>
  <c r="P123" i="1"/>
  <c r="S123" i="1"/>
  <c r="P124" i="1"/>
  <c r="S124" i="1"/>
  <c r="V124" i="1"/>
  <c r="Q125" i="1"/>
  <c r="P125" i="1" s="1"/>
  <c r="T125" i="1"/>
  <c r="S125" i="1" s="1"/>
  <c r="W125" i="1"/>
  <c r="V125" i="1" s="1"/>
  <c r="P126" i="1"/>
  <c r="S126" i="1"/>
  <c r="V126" i="1"/>
  <c r="P127" i="1"/>
  <c r="S127" i="1"/>
  <c r="V127" i="1"/>
  <c r="P128" i="1"/>
  <c r="S128" i="1"/>
  <c r="V128" i="1"/>
  <c r="P129" i="1"/>
  <c r="S129" i="1"/>
  <c r="V129" i="1"/>
  <c r="P130" i="1"/>
  <c r="S130" i="1"/>
  <c r="V130" i="1"/>
  <c r="P131" i="1"/>
  <c r="S131" i="1"/>
  <c r="W131" i="1"/>
  <c r="V131" i="1" s="1"/>
  <c r="P132" i="1"/>
  <c r="T132" i="1"/>
  <c r="S132" i="1" s="1"/>
  <c r="Q133" i="1"/>
  <c r="P133" i="1" s="1"/>
  <c r="T133" i="1"/>
  <c r="S133" i="1" s="1"/>
  <c r="W133" i="1"/>
  <c r="V133" i="1" s="1"/>
  <c r="P134" i="1"/>
  <c r="S134" i="1"/>
  <c r="V134" i="1"/>
  <c r="P135" i="1"/>
  <c r="S135" i="1"/>
  <c r="V135" i="1"/>
  <c r="P136" i="1"/>
  <c r="S136" i="1"/>
  <c r="V136" i="1"/>
  <c r="P137" i="1"/>
  <c r="S137" i="1"/>
  <c r="V137" i="1"/>
  <c r="Q138" i="1"/>
  <c r="P138" i="1" s="1"/>
  <c r="T138" i="1"/>
  <c r="S138" i="1" s="1"/>
  <c r="W138" i="1"/>
  <c r="V138" i="1" s="1"/>
  <c r="P139" i="1"/>
  <c r="S139" i="1"/>
  <c r="V139" i="1"/>
  <c r="P140" i="1"/>
  <c r="S140" i="1"/>
  <c r="V140" i="1"/>
  <c r="P141" i="1"/>
  <c r="S141" i="1"/>
  <c r="V141" i="1"/>
  <c r="P142" i="1"/>
  <c r="S142" i="1"/>
  <c r="V142" i="1"/>
  <c r="P143" i="1"/>
  <c r="S143" i="1"/>
  <c r="V143" i="1"/>
  <c r="P144" i="1"/>
  <c r="S144" i="1"/>
  <c r="V144" i="1"/>
  <c r="P145" i="1"/>
  <c r="S145" i="1"/>
  <c r="V145" i="1"/>
  <c r="V146" i="1"/>
  <c r="P147" i="1"/>
  <c r="S147" i="1"/>
  <c r="V147" i="1"/>
  <c r="P148" i="1"/>
  <c r="S148" i="1"/>
  <c r="V148" i="1"/>
  <c r="V149" i="1"/>
  <c r="P150" i="1"/>
  <c r="S150" i="1"/>
  <c r="V150" i="1"/>
  <c r="P152" i="1"/>
  <c r="S152" i="1"/>
  <c r="V152" i="1"/>
  <c r="P153" i="1"/>
  <c r="S153" i="1"/>
  <c r="W153" i="1"/>
  <c r="V153" i="1" s="1"/>
  <c r="P154" i="1"/>
  <c r="S154" i="1"/>
  <c r="V154" i="1"/>
  <c r="P155" i="1"/>
  <c r="S155" i="1"/>
  <c r="V155" i="1"/>
  <c r="P156" i="1"/>
  <c r="S156" i="1"/>
  <c r="V156" i="1"/>
  <c r="V157" i="1"/>
  <c r="V158" i="1"/>
  <c r="Q159" i="1"/>
  <c r="P159" i="1" s="1"/>
  <c r="T159" i="1"/>
  <c r="S159" i="1" s="1"/>
  <c r="W159" i="1"/>
  <c r="V159" i="1" s="1"/>
  <c r="P160" i="1"/>
  <c r="S160" i="1"/>
  <c r="P161" i="1"/>
  <c r="S161" i="1"/>
  <c r="V161" i="1"/>
  <c r="P162" i="1"/>
  <c r="S162" i="1"/>
  <c r="V162" i="1"/>
  <c r="P163" i="1"/>
  <c r="S163" i="1"/>
  <c r="V163" i="1"/>
  <c r="P164" i="1"/>
  <c r="V164" i="1"/>
  <c r="P165" i="1"/>
  <c r="S165" i="1"/>
  <c r="V165" i="1"/>
  <c r="P166" i="1"/>
  <c r="S166" i="1"/>
  <c r="P167" i="1"/>
  <c r="S167" i="1"/>
  <c r="V167" i="1"/>
  <c r="Q168" i="1"/>
  <c r="P168" i="1" s="1"/>
  <c r="T168" i="1"/>
  <c r="S168" i="1" s="1"/>
  <c r="W168" i="1"/>
  <c r="V168" i="1" s="1"/>
  <c r="P169" i="1"/>
  <c r="S169" i="1"/>
  <c r="V169" i="1"/>
  <c r="Y169" i="1"/>
  <c r="AB169" i="1"/>
  <c r="P170" i="1"/>
  <c r="S170" i="1"/>
  <c r="V170" i="1"/>
  <c r="P171" i="1"/>
  <c r="S171" i="1"/>
  <c r="V171" i="1"/>
  <c r="Q173" i="1"/>
  <c r="P173" i="1" s="1"/>
  <c r="T173" i="1"/>
  <c r="S173" i="1" s="1"/>
  <c r="W173" i="1"/>
  <c r="V173" i="1" s="1"/>
  <c r="P174" i="1"/>
  <c r="S174" i="1"/>
  <c r="V174" i="1"/>
  <c r="P175" i="1"/>
  <c r="S175" i="1"/>
  <c r="V175" i="1"/>
  <c r="P176" i="1"/>
  <c r="S176" i="1"/>
  <c r="V176" i="1"/>
  <c r="P177" i="1"/>
  <c r="S177" i="1"/>
  <c r="V177" i="1"/>
  <c r="Q178" i="1"/>
  <c r="P178" i="1" s="1"/>
  <c r="P179" i="1"/>
  <c r="S179" i="1"/>
  <c r="V179" i="1"/>
  <c r="P180" i="1"/>
  <c r="S180" i="1"/>
  <c r="P181" i="1"/>
  <c r="S181" i="1"/>
  <c r="V181" i="1"/>
  <c r="P182" i="1"/>
  <c r="T182" i="1"/>
  <c r="S182" i="1" s="1"/>
  <c r="V182" i="1"/>
  <c r="Y182" i="1"/>
  <c r="AB182" i="1"/>
  <c r="P183" i="1"/>
  <c r="S183" i="1"/>
  <c r="V183" i="1"/>
  <c r="P184" i="1"/>
  <c r="S184" i="1"/>
  <c r="V184" i="1"/>
  <c r="P185" i="1"/>
  <c r="S185" i="1"/>
  <c r="V185" i="1"/>
  <c r="P186" i="1"/>
  <c r="S186" i="1"/>
  <c r="V186" i="1"/>
  <c r="P188" i="1"/>
  <c r="S188" i="1"/>
  <c r="V188" i="1"/>
  <c r="P189" i="1"/>
  <c r="S189" i="1"/>
  <c r="V189" i="1"/>
  <c r="P190" i="1"/>
  <c r="S190" i="1"/>
  <c r="V190" i="1"/>
  <c r="P191" i="1"/>
  <c r="S191" i="1"/>
  <c r="V191" i="1"/>
  <c r="V4" i="1" l="1"/>
  <c r="P4" i="1"/>
  <c r="S4" i="1"/>
  <c r="V180" i="1"/>
</calcChain>
</file>

<file path=xl/comments1.xml><?xml version="1.0" encoding="utf-8"?>
<comments xmlns="http://schemas.openxmlformats.org/spreadsheetml/2006/main">
  <authors>
    <author>mariap</author>
  </authors>
  <commentList>
    <comment ref="AD267" authorId="0" shapeId="0">
      <text>
        <r>
          <rPr>
            <b/>
            <sz val="9"/>
            <color indexed="81"/>
            <rFont val="Tahoma"/>
            <family val="2"/>
            <charset val="238"/>
          </rPr>
          <t>mariap: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<sst xmlns="http://schemas.openxmlformats.org/spreadsheetml/2006/main" count="5208" uniqueCount="3430">
  <si>
    <t>Grupowa Oczyszczalnia Ścieków Sp. z o. o. w Łodzi</t>
  </si>
  <si>
    <t>Zakład Wodociągów i Kanalizacji Sp. zo.o. w Pabianicach</t>
  </si>
  <si>
    <t>Pabianka - km 1,677</t>
  </si>
  <si>
    <t xml:space="preserve">Miasto Łódź, Gmina Miejska Pabianice i Konstantynów Łódzki  </t>
  </si>
  <si>
    <t>miasto Pabianice</t>
  </si>
  <si>
    <t>Pabianickie Zakłady Farmaceutyczne Polfa S.A.</t>
  </si>
  <si>
    <t xml:space="preserve">ul. Piłsudskiego 5, 95 - 200 Pabianice                 </t>
  </si>
  <si>
    <t xml:space="preserve">WL-5  km 6,03 Dobrzynka  </t>
  </si>
  <si>
    <t xml:space="preserve">WL-3  km 5,92 Dobrzynka  </t>
  </si>
  <si>
    <t>Gmina Andrespol</t>
  </si>
  <si>
    <t>gmina</t>
  </si>
  <si>
    <t>Ład. Zawiesiny ogólnej  kg/dobę</t>
  </si>
  <si>
    <t>95-070 Aleksandrów Łódzki,                                                     ul. 11-go Listopada 101</t>
  </si>
  <si>
    <t>Aleksandrów Łódzki</t>
  </si>
  <si>
    <t>Nr</t>
  </si>
  <si>
    <t>Rodzaj</t>
  </si>
  <si>
    <t>Dom Dziecka w Dąbrówce</t>
  </si>
  <si>
    <t xml:space="preserve">95-100  Zgierz, Dąbrówka Strumiany                   ul. Cegielniana 1 </t>
  </si>
  <si>
    <t>rzeka Dzierżązna 6,13 km</t>
  </si>
  <si>
    <t>Przedsiębiorstwo Komunalne Gminy Konstantynów Łódzki            Sp. z o.o.</t>
  </si>
  <si>
    <t>rów mel., rzeka Zlewka</t>
  </si>
  <si>
    <t>rów melioracyjny R-1</t>
  </si>
  <si>
    <t>Moszczenica 53,87 km</t>
  </si>
  <si>
    <t>Nowosolna</t>
  </si>
  <si>
    <t>miejscowość Byszewy gm. Nowosolna (ok. 20 przyłączy)</t>
  </si>
  <si>
    <t>mech-biol</t>
  </si>
  <si>
    <t>Gł. prod.</t>
  </si>
  <si>
    <t>ul. Południowa 5 95-045 Parzęczew</t>
  </si>
  <si>
    <t xml:space="preserve">ul. Kątna 16 </t>
  </si>
  <si>
    <t>Chociszew 95-045</t>
  </si>
  <si>
    <t>Ład.ChZT(Cr) kg/dobę</t>
  </si>
  <si>
    <t>x</t>
  </si>
  <si>
    <t>y</t>
  </si>
  <si>
    <t>95-030 Rzgów ul.Stawowa 11</t>
  </si>
  <si>
    <t>przeplyw Q m3/dobę</t>
  </si>
  <si>
    <t>BZT5             kg/rok</t>
  </si>
  <si>
    <t>ChZT(Cr)     kg/rok</t>
  </si>
  <si>
    <t>Zawiesina ogólna  kg/rok</t>
  </si>
  <si>
    <t>Warta</t>
  </si>
  <si>
    <t>Odbiornik ścieków, km</t>
  </si>
  <si>
    <t>Azot ogólny(śr) mg/dm3</t>
  </si>
  <si>
    <t>Współrzędne lokalizacji oczyszczalni ścieków</t>
  </si>
  <si>
    <t>Współrzędne lokalizacji punktu zrzutu ścieków</t>
  </si>
  <si>
    <t>95-020 Kraszew ul.Rokicińska 10</t>
  </si>
  <si>
    <t>miasto Zgierz</t>
  </si>
  <si>
    <t>Zgierz</t>
  </si>
  <si>
    <t>Bzura</t>
  </si>
  <si>
    <t>Parzęczew</t>
  </si>
  <si>
    <t>Nazwa</t>
  </si>
  <si>
    <t>Mroga 23,98km</t>
  </si>
  <si>
    <t>Centrum Kształcenia i Wychowania OHP w Dobieszkowie</t>
  </si>
  <si>
    <t>95-050 Konstantynów Łódzki          Ignacew 9</t>
  </si>
  <si>
    <t>Konstantynów Łódzki</t>
  </si>
  <si>
    <t>Dom Dziecka im. Aleksandra Kamińskiego</t>
  </si>
  <si>
    <t>Pabianice</t>
  </si>
  <si>
    <t xml:space="preserve"> Parzęczew</t>
  </si>
  <si>
    <t>Stryków</t>
  </si>
  <si>
    <t>Dłutów</t>
  </si>
  <si>
    <t>łódzki wschodni</t>
  </si>
  <si>
    <t>X</t>
  </si>
  <si>
    <t>zgierski</t>
  </si>
  <si>
    <t>ŁSM o/Kraszew</t>
  </si>
  <si>
    <t>przepływ Q m3/rok</t>
  </si>
  <si>
    <t>Ład. BZT5 kg/dobę</t>
  </si>
  <si>
    <t>ChZT(Cr)(śr) mg/dm3</t>
  </si>
  <si>
    <t>Osiedle Mieszkaniowe Nakielnica</t>
  </si>
  <si>
    <t>Zakład Poprawczy i Schronisko dla Nieletnich w Konstantynowie Łódzkim</t>
  </si>
  <si>
    <t>Ner 1km</t>
  </si>
  <si>
    <t>JANTOŃ Spółka Akcyjna Spółka Komandytowa</t>
  </si>
  <si>
    <t>mech-biol*</t>
  </si>
  <si>
    <t>Ład.azotu ogólnego  kg/dobę</t>
  </si>
  <si>
    <t>Zawiesina ogólna (śr) mg/dm3</t>
  </si>
  <si>
    <t>ujęcie wody Aleksandrów Łódzki</t>
  </si>
  <si>
    <t>2000172723469                 Mrożyca</t>
  </si>
  <si>
    <t>200019272349                          Mroga od Mrożycy do ujścia</t>
  </si>
  <si>
    <t>200017272249              Moszczenica od źródeł do dopływu z Besiekierza</t>
  </si>
  <si>
    <t>2000172723472              Domaradzka Struga</t>
  </si>
  <si>
    <t>600017183269                    Bełdówka</t>
  </si>
  <si>
    <t xml:space="preserve">200019272153                      Bzura od Starówki do Kanału Tumskiego </t>
  </si>
  <si>
    <t>600017183285                       Gnida do Kanału Łęka-Dobrogosty</t>
  </si>
  <si>
    <t>200017272138                          Bzura od źródeł do Starówki</t>
  </si>
  <si>
    <t>200017272269                       Struga</t>
  </si>
  <si>
    <t>600020183235                                 Ner od Dobrzynki do Zalewki</t>
  </si>
  <si>
    <t>600016183236                      Zalewka</t>
  </si>
  <si>
    <t>600016182869                 Pałusznica</t>
  </si>
  <si>
    <t>600016182854                  Grabia do Dłutówki</t>
  </si>
  <si>
    <t>600017183229                             Ner do Dobrzynki</t>
  </si>
  <si>
    <t>2000172546329                    Wolbórka od źródel do Dopływu spod Będzelina</t>
  </si>
  <si>
    <t>200017272138                    Bzura od źródeł do Starówki</t>
  </si>
  <si>
    <t>ul. Sienkiewicza 68, 95-082 Dobroń</t>
  </si>
  <si>
    <t>ujęcie wody w Bełdowie</t>
  </si>
  <si>
    <t>95-070 Aleksandrów Łódzki,                                                     ul. 11-go Listopada 102</t>
  </si>
  <si>
    <t>rów otwarty</t>
  </si>
  <si>
    <t>rów melioracyjny R-Bz-60</t>
  </si>
  <si>
    <t>Wydział Produkcji Wody "Sulejów"  w Kalinku</t>
  </si>
  <si>
    <t xml:space="preserve">rów melioracyjny dalej Mrożyca 4,7km      </t>
  </si>
  <si>
    <t>Bzura 133,2 km</t>
  </si>
  <si>
    <t xml:space="preserve">Gnida 12,9 km </t>
  </si>
  <si>
    <t>jcw</t>
  </si>
  <si>
    <t>Zlewnia</t>
  </si>
  <si>
    <t>Bzura 154,54km</t>
  </si>
  <si>
    <t>Fosfor ogólny(śr) mg/dm3</t>
  </si>
  <si>
    <t>Ład.fosforu ogol. kg/dobę</t>
  </si>
  <si>
    <t>Polska Woda - ujęcie Aleksandria</t>
  </si>
  <si>
    <t>Zespół Zarządców Nieruchomości WAM Sp. z o.o. ul. Wolnej Wszechnicy 5, 02-097 Warszawa Oddział Energetyki Cieplnej, ul. Elektoralna 24, 00-892 Warszawa</t>
  </si>
  <si>
    <t>osiedle mieszkaniowe Lućmierz</t>
  </si>
  <si>
    <t>Ner 94,358km</t>
  </si>
  <si>
    <t>powiat</t>
  </si>
  <si>
    <t xml:space="preserve">Miazga 15,595km </t>
  </si>
  <si>
    <t>Adres ocz. lub właściciela</t>
  </si>
  <si>
    <t>95-100 Zgierz        ul. Łukasińskiego 26</t>
  </si>
  <si>
    <t>Własnościowa Spółdzielnia Mieszkaniowa "Bratek"</t>
  </si>
  <si>
    <t>Ozorków</t>
  </si>
  <si>
    <t>miasto Ozorków</t>
  </si>
  <si>
    <t xml:space="preserve">zgierski </t>
  </si>
  <si>
    <t>Andrespol</t>
  </si>
  <si>
    <t>pabianicki</t>
  </si>
  <si>
    <t>Dom Pomocy Społecznej w Konstantynowie L.</t>
  </si>
  <si>
    <t>Rzgów</t>
  </si>
  <si>
    <t>gmina Rzgów</t>
  </si>
  <si>
    <t>Dobroń</t>
  </si>
  <si>
    <t>Komenda OHP Łódź</t>
  </si>
  <si>
    <t>Łódź</t>
  </si>
  <si>
    <t>miasto Głowno</t>
  </si>
  <si>
    <t>Głowno</t>
  </si>
  <si>
    <t>Pilica</t>
  </si>
  <si>
    <t>mechaniczna</t>
  </si>
  <si>
    <t>dł. geog.</t>
  </si>
  <si>
    <t>szer. geog.</t>
  </si>
  <si>
    <t>Ner</t>
  </si>
  <si>
    <t>95-015 Głowno ul.Łódzka 2</t>
  </si>
  <si>
    <t>Gnida 3,084km</t>
  </si>
  <si>
    <t>Nakielnica</t>
  </si>
  <si>
    <t>miejska oczyszczalnia ścieków w Łodzi</t>
  </si>
  <si>
    <t>95-200 Pabianice Porszewice 18E</t>
  </si>
  <si>
    <t>93-469 Łódź ul.Sanitariuszek 66</t>
  </si>
  <si>
    <t>BZT5(śr)    mg/dm3</t>
  </si>
  <si>
    <t>Solan S.A. w Głownie</t>
  </si>
  <si>
    <t xml:space="preserve"> </t>
  </si>
  <si>
    <t>ul. Południowa 5  95-045 Parzęczew</t>
  </si>
  <si>
    <t>staw stabilizacyjny następnie rzeka Struga Dobieszkowska                       2,15 km</t>
  </si>
  <si>
    <t>Azot ogólny kg/rok</t>
  </si>
  <si>
    <t>Fosfor ogólny kg/rok</t>
  </si>
  <si>
    <t>rów melioracyjny R-4 km 3,248</t>
  </si>
  <si>
    <t>Grodzisko</t>
  </si>
  <si>
    <t>Leśmierz</t>
  </si>
  <si>
    <t>Bzura 121,74 km</t>
  </si>
  <si>
    <t>Skromnica</t>
  </si>
  <si>
    <t>gminna oczyszczalnia ścieków w Kraszewie</t>
  </si>
  <si>
    <t>Ozorkowskie Przedsiębiorstwo Komunalne Sp. z o. o.                                                                   95-035 Ozorków, ul. Żwirki 30</t>
  </si>
  <si>
    <t>SUW w Dłutowie</t>
  </si>
  <si>
    <t>Zakład Usług Komunalnych w Dłutowie                                        ul. Główna 11 95-081 Dłutów</t>
  </si>
  <si>
    <t>Jesionka dalej Grabia</t>
  </si>
  <si>
    <t>Przedsiębiorstwo Komunalne Gminy Konstantynów Łódzki    Sp. z o.o.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</si>
  <si>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</si>
  <si>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</si>
  <si>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</si>
  <si>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</si>
  <si>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</si>
  <si>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</si>
  <si>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</si>
  <si>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</si>
  <si>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</si>
  <si>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</si>
  <si>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</si>
  <si>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</si>
  <si>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</si>
  <si>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</si>
  <si>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</si>
  <si>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</si>
  <si>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</si>
  <si>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</si>
  <si>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</si>
  <si>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</si>
  <si>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</si>
  <si>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</si>
  <si>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</si>
  <si>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L27</t>
  </si>
  <si>
    <t>L28</t>
  </si>
  <si>
    <t>L29</t>
  </si>
  <si>
    <t>L30</t>
  </si>
  <si>
    <t>L31</t>
  </si>
  <si>
    <t>L33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</si>
  <si>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</si>
  <si>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</si>
  <si>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</si>
  <si>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</si>
  <si>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</si>
  <si>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</si>
  <si>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</si>
  <si>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</si>
  <si>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</si>
  <si>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</si>
  <si>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</si>
  <si>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</si>
  <si>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</si>
  <si>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</si>
  <si>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rów melioracyjny,                              rzeka Ner 118,59 km</t>
  </si>
  <si>
    <t>KATMAR Sp. z o.o.</t>
  </si>
  <si>
    <t>Kanał Sierpów 2,798 km</t>
  </si>
  <si>
    <t>KATMAR Sp. z o.o., PKS Łęczyca Sp. z o.o. (baza PKS w Sierpowie nr 105)</t>
  </si>
  <si>
    <t>95-015 Głowno ul.Piaskowa 37</t>
  </si>
  <si>
    <t>Struga 7,9 km                                   dopływ Neru</t>
  </si>
  <si>
    <t>Bzura 146,195 km</t>
  </si>
  <si>
    <t xml:space="preserve">rów, Jesionka 8,85 km dalej Grabia </t>
  </si>
  <si>
    <t>ul. Nowości 16, 95-011 Bratoszewice</t>
  </si>
  <si>
    <t>Dobieszków 68, 95-010 Stryków</t>
  </si>
  <si>
    <t>Ruda Bugaj 20, 95-070 Aleksandrów Łódzki</t>
  </si>
  <si>
    <t>Cedrowice, 95-035 Ozorków</t>
  </si>
  <si>
    <t>m. Aleksandrów Łódzki</t>
  </si>
  <si>
    <t>Zakład Gospodarki Komunalnej w Parzęczewie</t>
  </si>
  <si>
    <t>ziemia</t>
  </si>
  <si>
    <t>Zakład Przetwórstwa Mięsnego "GROT" J.Grot, S.J</t>
  </si>
  <si>
    <t>ul. Zakładowa 3/7 95-030 Starowa Góra</t>
  </si>
  <si>
    <t>Sierpów 1A, 95-035 Ozorków</t>
  </si>
  <si>
    <t xml:space="preserve">Stare Skoszewy </t>
  </si>
  <si>
    <t>przyszkolna oczyszczalnia ścieków w Starych Skoszewach</t>
  </si>
  <si>
    <t>Stare Skoszewy 19, 92-701 Łódź</t>
  </si>
  <si>
    <t>Moszczenica 51,744 km</t>
  </si>
  <si>
    <t>Wiączyń Dolny</t>
  </si>
  <si>
    <t>do ziemi/ studnia chłonna</t>
  </si>
  <si>
    <t>Dzierżąznia 0,68km</t>
  </si>
  <si>
    <t>ziemia / studnie chłonne</t>
  </si>
  <si>
    <t>"JOGO" - Łódzka Spółdzielnia Mleczarska ul. Omłotowa 12,  94-251 Łódź</t>
  </si>
  <si>
    <t>rów, Bzura 125,16km</t>
  </si>
  <si>
    <t>rów, Ner 113,94 km</t>
  </si>
  <si>
    <t>rów,Palusznica 6,35 km dalej Grabia</t>
  </si>
  <si>
    <t>Dzierżązna 4, 95-001 Biała</t>
  </si>
  <si>
    <t>Dzierżązna</t>
  </si>
  <si>
    <t>Zespół Szkolno-Gimnazialny im. Jana Pawła II w Grotnikach</t>
  </si>
  <si>
    <t>Agencja Nieruchomości Rolnych Oddział Terenowy w Warszawie Filia w Łodzi                                 ul. Północna 27/29, 91-420 Łódź</t>
  </si>
  <si>
    <t>ul. Warzywna 3, 95-200 Pabianice</t>
  </si>
  <si>
    <t>L24</t>
  </si>
  <si>
    <t>L25</t>
  </si>
  <si>
    <t>L32</t>
  </si>
  <si>
    <t>L34</t>
  </si>
  <si>
    <t>L49</t>
  </si>
  <si>
    <t>L50</t>
  </si>
  <si>
    <t>L51</t>
  </si>
  <si>
    <t>TB TRUCK &amp; TRAILER SERWIS Sp. z o.o.</t>
  </si>
  <si>
    <t>TB TRUCK &amp; TRAILER SERWIS Sp. z o.o.   Wolica, Al. Katowicka 40, 05-830 Nadarzyn</t>
  </si>
  <si>
    <t>ul. Katowicka 121/123, 95-030 Rzgów</t>
  </si>
  <si>
    <t>L52</t>
  </si>
  <si>
    <t>L53</t>
  </si>
  <si>
    <t>L54</t>
  </si>
  <si>
    <t>Gminno Parkowe Centrum Kultury i Ekologii w Plichtowie</t>
  </si>
  <si>
    <t>L55</t>
  </si>
  <si>
    <t xml:space="preserve">Szkoła Podstawowa  w Lipinach 14 </t>
  </si>
  <si>
    <t>Rejonowy Zarząd Infrastruktury ul. Podchorążych 33, 85-915 Bydgoszcz</t>
  </si>
  <si>
    <t>95-043 Leźnica Wielka</t>
  </si>
  <si>
    <t>Jednostka Wojskowa nr 4395 Leźnica Wielka (rejon lotniskowy)</t>
  </si>
  <si>
    <t>rów melioracyjny R-G2 w km 0,4</t>
  </si>
  <si>
    <t>rz. Gnida km 2,99</t>
  </si>
  <si>
    <t>ul. Konstantynowska 85, 95-100 Zgierz</t>
  </si>
  <si>
    <t>rów ziemny ujście do rzeki Wrzącej - Sokołówki w km 3,64</t>
  </si>
  <si>
    <t>Jednostka Wojskowa nr 4395 Leźnica Wielka (rejon koszarowy)</t>
  </si>
  <si>
    <t>Dzierżązna 7,056 km</t>
  </si>
  <si>
    <t>ziemia (drenaż rozsączający ścieki)</t>
  </si>
  <si>
    <t>Plichtów 21, 92-701 Plichtów</t>
  </si>
  <si>
    <t>Właściciel (użytkownik)</t>
  </si>
  <si>
    <t xml:space="preserve">Lućmierz, ul. Osiedlowa </t>
  </si>
  <si>
    <t>rów melioracyjny R-1 w km 1,120</t>
  </si>
  <si>
    <t>19°11’10.61’’</t>
  </si>
  <si>
    <t>19°31'46"</t>
  </si>
  <si>
    <t>51°39'01"</t>
  </si>
  <si>
    <t>19°38'59"</t>
  </si>
  <si>
    <t>51°42'59"</t>
  </si>
  <si>
    <t>19° 20' 15,1''</t>
  </si>
  <si>
    <t>51° 43' 29,6''</t>
  </si>
  <si>
    <t xml:space="preserve"> 19° 16' 52,44"</t>
  </si>
  <si>
    <t xml:space="preserve"> 51° 59' 18,15"</t>
  </si>
  <si>
    <t>19° 12' 3''</t>
  </si>
  <si>
    <t>19° 13' 20''</t>
  </si>
  <si>
    <t>51° 56' 42''</t>
  </si>
  <si>
    <t>19° 15' 20''</t>
  </si>
  <si>
    <t>19° 14' 17''</t>
  </si>
  <si>
    <t>51° 58' 58''</t>
  </si>
  <si>
    <t>51° 40' 55,99''</t>
  </si>
  <si>
    <t>19° 31' 30''</t>
  </si>
  <si>
    <t>51° 40' 31''</t>
  </si>
  <si>
    <t>Zespół Szkół Publicznych im. A.Mickiewicza w Mąkolicach</t>
  </si>
  <si>
    <t>Rzeźnictwo - Wędliniarstwo Ireneusz Tworski</t>
  </si>
  <si>
    <t>rów melioracyjny, Miazga 1,41 km</t>
  </si>
  <si>
    <t>51° 56' 28''</t>
  </si>
  <si>
    <t>51° 57' 14''</t>
  </si>
  <si>
    <t>19° 34' 16,7''</t>
  </si>
  <si>
    <t>51° 54' 16,9''</t>
  </si>
  <si>
    <t>19° 42' 17,51''</t>
  </si>
  <si>
    <t xml:space="preserve">Zakład Usług Komunalnych w Dłutowie ul. Główna 11, 95-081 Dłutów                                     </t>
  </si>
  <si>
    <t>95-081 Dłutów, ul. Wysoka 8</t>
  </si>
  <si>
    <t>Gminny Zakład Komunalny z/s w Dąbrówce Wielkiej</t>
  </si>
  <si>
    <t>Centrum Administracyjne do ObsługiI Placówek Opiekuńczo - Wychowawczych im.Aleksandra Kamińskiego w Porszewicach</t>
  </si>
  <si>
    <t>Solan INVESTMENT Sp. z o.o.</t>
  </si>
  <si>
    <r>
      <t>19</t>
    </r>
    <r>
      <rPr>
        <b/>
        <sz val="16"/>
        <rFont val="Arial"/>
        <family val="2"/>
        <charset val="238"/>
      </rPr>
      <t>°</t>
    </r>
    <r>
      <rPr>
        <b/>
        <sz val="16"/>
        <rFont val="Arial CE"/>
        <charset val="238"/>
      </rPr>
      <t xml:space="preserve"> 7' 40,39''</t>
    </r>
  </si>
  <si>
    <t>Pełczyska 95-036</t>
  </si>
  <si>
    <t>Gmina Ozorków</t>
  </si>
  <si>
    <t>Pełczyska</t>
  </si>
  <si>
    <t>Ośrodek Zdrowia i świetlica środowiskowa w Sokolnikach Parceli</t>
  </si>
  <si>
    <t xml:space="preserve">Ozorków 95-035 Sokoloniki Parcela </t>
  </si>
  <si>
    <t>oczyszczalnia ścieków w Sokolnikach Parceli</t>
  </si>
  <si>
    <t>rów melioracyjny - ziemia</t>
  </si>
  <si>
    <t>Gmina Ozorków ul. Wigury 14, 95-035 Ozorków</t>
  </si>
  <si>
    <t>oczyszczalnia ścieków w Sokolnikach Parceli 3</t>
  </si>
  <si>
    <t>wieś Sokolniki Parcela ( 25 osób korzystalących)</t>
  </si>
  <si>
    <t>31 Wojskowy Oddział Gospodarczy Zgierz</t>
  </si>
  <si>
    <t>51º58´25,88´´</t>
  </si>
  <si>
    <t>19º 13' 37,64''</t>
  </si>
  <si>
    <t xml:space="preserve"> 51º 38' 13,47''</t>
  </si>
  <si>
    <t>Przedsiębiorstwo Usługowe "KOLOREX"</t>
  </si>
  <si>
    <t>rz. Gadka km 1,333</t>
  </si>
  <si>
    <t>Ksawerów</t>
  </si>
  <si>
    <t>ul. Hubala 153  95-054 Ksawerów Wola Zaradzyńska</t>
  </si>
  <si>
    <t>L56</t>
  </si>
  <si>
    <t>L57</t>
  </si>
  <si>
    <t>Pt1</t>
  </si>
  <si>
    <t>Zakład Wodno-Kanalizacyjny w Przedborzu</t>
  </si>
  <si>
    <t>miasto i gmina Przedbórz</t>
  </si>
  <si>
    <t>97-570 Przedbórz ul. Spacerowa 6</t>
  </si>
  <si>
    <t>radomszczański</t>
  </si>
  <si>
    <t>Przedbórz</t>
  </si>
  <si>
    <t>Pilica - km 200,85</t>
  </si>
  <si>
    <t>Pt2</t>
  </si>
  <si>
    <t>Miejski Zakład Komunalny w Sulejowie</t>
  </si>
  <si>
    <t>miasto i gmina Sulejów</t>
  </si>
  <si>
    <t>97-330 Sulejów ul. Konecka 46</t>
  </si>
  <si>
    <t>piotrkowski</t>
  </si>
  <si>
    <t>Sulejów</t>
  </si>
  <si>
    <t>Pilica - km 152,9</t>
  </si>
  <si>
    <t>Urząd Gminy w Będkowie</t>
  </si>
  <si>
    <t>Będków</t>
  </si>
  <si>
    <t xml:space="preserve">97-319 Będków ul. Parkowa 3                                </t>
  </si>
  <si>
    <t>tomaszowski</t>
  </si>
  <si>
    <t>Wolbórka - km 34,50</t>
  </si>
  <si>
    <t>51,581389   </t>
  </si>
  <si>
    <t>Pt4</t>
  </si>
  <si>
    <t>Zakład Usług Komunalnych Czerniewice</t>
  </si>
  <si>
    <t>Zagóry</t>
  </si>
  <si>
    <t>97-216 Czerniewice ul. Mazowiecka 42</t>
  </si>
  <si>
    <t>Czerniewice</t>
  </si>
  <si>
    <t>Krzemionka - km 17,380</t>
  </si>
  <si>
    <t>Pt5</t>
  </si>
  <si>
    <t>Inowłódz</t>
  </si>
  <si>
    <t>Pt6</t>
  </si>
  <si>
    <t>Zakład Przetworstwa Mięsnego "Gaik" Niedośpielin</t>
  </si>
  <si>
    <t>Zakład Przetworstwa Mięsnego "Gaik"</t>
  </si>
  <si>
    <t>97-525 Wielgomłyny Niedośpielin 70</t>
  </si>
  <si>
    <t>Wielgomłyny</t>
  </si>
  <si>
    <t>Ciek Spod Woli Malowanej (zlewnia Biestrzykowki) km 6,2</t>
  </si>
  <si>
    <t>Pt7</t>
  </si>
  <si>
    <t>Koluszkowskie Przedsiębiorstwo Gospodarki Komunalnej Sp. z o.o. Koluszki</t>
  </si>
  <si>
    <t>miasto Koluszki</t>
  </si>
  <si>
    <t>95-040 Koluszki ul. Mickiewicza 4</t>
  </si>
  <si>
    <t>Koluszki</t>
  </si>
  <si>
    <t>Piasecznica - km 22,6</t>
  </si>
  <si>
    <t>Pt8</t>
  </si>
  <si>
    <t>Urząd Gminy Masłowice</t>
  </si>
  <si>
    <t>Osiedle mieszkaniowe w Chełmie</t>
  </si>
  <si>
    <t>97-515 Masłowice Chełmo</t>
  </si>
  <si>
    <t>Masłowice</t>
  </si>
  <si>
    <t>Ciek Spod Kraszewic - km 0,3</t>
  </si>
  <si>
    <t>Pt9</t>
  </si>
  <si>
    <t>Zakład Wodociągów i Kanalizacji Tuszyn</t>
  </si>
  <si>
    <t xml:space="preserve">miasto i gmina Tuszyn </t>
  </si>
  <si>
    <t>95-080 Tuszyn ul. Brzezińska 86a</t>
  </si>
  <si>
    <t>Tuszyn</t>
  </si>
  <si>
    <t>Row A - rzeka Wolbórka km 44,730</t>
  </si>
  <si>
    <t>Pt10</t>
  </si>
  <si>
    <t>Spała</t>
  </si>
  <si>
    <t>Gać - km 0,6</t>
  </si>
  <si>
    <t>Pt11</t>
  </si>
  <si>
    <t>Urząd Gminy Czarnocin</t>
  </si>
  <si>
    <t>gmina Czarnocin</t>
  </si>
  <si>
    <t>97-318 Czarnocin ul. Główna 142</t>
  </si>
  <si>
    <t>Czarnocin</t>
  </si>
  <si>
    <t>Wolbórka - km 34,2</t>
  </si>
  <si>
    <t>Pt12</t>
  </si>
  <si>
    <t>Koluszki Foundry Machinery Sp. z o.o. Koluszki</t>
  </si>
  <si>
    <t>95-040 Koluszki ul. 11 Listopada 65</t>
  </si>
  <si>
    <t>Piasecznica - km 21,85</t>
  </si>
  <si>
    <t>Pt14</t>
  </si>
  <si>
    <t>Ośrodek Przygotowań Olimpijskich w Spale</t>
  </si>
  <si>
    <t xml:space="preserve">97-215 Spała ul. Mościckiego 6 </t>
  </si>
  <si>
    <t>Gać - km 0,984</t>
  </si>
  <si>
    <t>Pt15</t>
  </si>
  <si>
    <t>Dom Pomocy Społecznej w Lisowicach</t>
  </si>
  <si>
    <t xml:space="preserve">Dom Pomocy Społecznej </t>
  </si>
  <si>
    <t>Lisowice</t>
  </si>
  <si>
    <t>Mroga - km 60,470</t>
  </si>
  <si>
    <t>Pt16</t>
  </si>
  <si>
    <t xml:space="preserve"> KOM-WOL Sp. z o.o. w Wolborzu </t>
  </si>
  <si>
    <t xml:space="preserve"> KOM-WOL Sp. z o.o. Psary Stare</t>
  </si>
  <si>
    <t>97-320 Wolbórz - Psary Stare</t>
  </si>
  <si>
    <t>Wolbórz</t>
  </si>
  <si>
    <t>rowA/Moszczanka km 2,6</t>
  </si>
  <si>
    <t>Pt17</t>
  </si>
  <si>
    <t>gmina Wolbórz</t>
  </si>
  <si>
    <t>97-320 Wolbórz ul. Kitowicza 53</t>
  </si>
  <si>
    <t>Moszczanka - km 4,5</t>
  </si>
  <si>
    <t>Pt18</t>
  </si>
  <si>
    <t xml:space="preserve">Piotrkowskie Wodociągi i Kanalizacja Sp. z o.o. w Piotrkowie Tryb. </t>
  </si>
  <si>
    <t>miasto Piotrków Tryb.</t>
  </si>
  <si>
    <t>97-300 Piotrków Tryb. ul. Podole 7/9</t>
  </si>
  <si>
    <t>Piotrków Tryb.</t>
  </si>
  <si>
    <t>Moszczanka - km 2,9 (poprzez kanał tłoczny o dł. 12,9 km i kanał otwarty - Goleszankę o dł. 10,6 km)</t>
  </si>
  <si>
    <t>Pt19</t>
  </si>
  <si>
    <t>SUW Piotrków Tryb. Szczekanica</t>
  </si>
  <si>
    <t>97-300 Piotrków Tryb.ul.Wojska Polskiego 205</t>
  </si>
  <si>
    <t>Strawa - km 15</t>
  </si>
  <si>
    <t>Pt20</t>
  </si>
  <si>
    <t>SUW Piotrków Tryb. Żwirki</t>
  </si>
  <si>
    <t xml:space="preserve"> 97-300 Piotrków Tryb.ul.Żwirki 8</t>
  </si>
  <si>
    <t>Pt21</t>
  </si>
  <si>
    <t>Kolejowe Przedsiębiorstwo Wypoczynkowe "Natura Tour" Sp. z o.o. w Gadańsku O/Warszawa</t>
  </si>
  <si>
    <t>Ośrodek Wczasowy "Zacisze" Spała</t>
  </si>
  <si>
    <t>97-215 Inowłódz Spała ul. Piłsudskiego 20</t>
  </si>
  <si>
    <t>Gać - km 1,625</t>
  </si>
  <si>
    <t>Pt22</t>
  </si>
  <si>
    <t>Urząd Gminy w Gorzkowicach</t>
  </si>
  <si>
    <t>gmina Gorzkowice</t>
  </si>
  <si>
    <t>97-350 Gorzkowice ul. Szkolna 3</t>
  </si>
  <si>
    <t>Gorzkowice</t>
  </si>
  <si>
    <t>Prudka - km 4,2</t>
  </si>
  <si>
    <t>Pt23</t>
  </si>
  <si>
    <t>H+H CELCOM Polska w Warszawie</t>
  </si>
  <si>
    <t xml:space="preserve">H+H CELCOM Polska Zakład w Gorzkowicach </t>
  </si>
  <si>
    <t>97-350 Gorzkowice ul. Przemysłowa 40</t>
  </si>
  <si>
    <t>Prudka - km 7,3</t>
  </si>
  <si>
    <t>Pt24</t>
  </si>
  <si>
    <t>Zakład Usług Komunalnych w Lubochni</t>
  </si>
  <si>
    <t>gmina Lubochnia</t>
  </si>
  <si>
    <t xml:space="preserve"> 97-217 Lubochnia  ul. Tomaszowska 9</t>
  </si>
  <si>
    <t>Lubochnia</t>
  </si>
  <si>
    <t>Lubochenka - km 6,200</t>
  </si>
  <si>
    <t>Pt25</t>
  </si>
  <si>
    <t xml:space="preserve">Przedsiębiorstwo Gospodarki Komunalnej Sp. z o.o. w Opocznie </t>
  </si>
  <si>
    <t>Opoczno</t>
  </si>
  <si>
    <t>26-300 Opoczno ul. Krótka 1</t>
  </si>
  <si>
    <t>opoczyński</t>
  </si>
  <si>
    <t>Drzewiczka - km 49,0</t>
  </si>
  <si>
    <t>Pt26</t>
  </si>
  <si>
    <t>Urząd Gminy Rokiciny</t>
  </si>
  <si>
    <t>Gmina Rokiciny</t>
  </si>
  <si>
    <t>97-221 Rokiciny ul. Tomaszowska 9</t>
  </si>
  <si>
    <t>Rokiciny</t>
  </si>
  <si>
    <t>Łaznowianka - km 10,73</t>
  </si>
  <si>
    <t>Pt27</t>
  </si>
  <si>
    <t>Zakład Przetwórstwa Owoców i Warzyw "MOTYL" w Kol. Rokiciny</t>
  </si>
  <si>
    <t>Zakład Przetwórstwa Owoców i Warzyw "MOTYL" Kol. Rokiciny</t>
  </si>
  <si>
    <t>Kol. Rokiciny ul. Łódzka 8 97-221 Rokiciny</t>
  </si>
  <si>
    <t>row mel. R-D/zlewnia Łaznowianki - km 1,5</t>
  </si>
  <si>
    <t>Pt28</t>
  </si>
  <si>
    <t>Zakład Wodociagow i Kanalizacji "WOD-KAN" w Bełchatowie</t>
  </si>
  <si>
    <t>Bełchatów</t>
  </si>
  <si>
    <t>97-400 Bełchatów ul. Św. Faustyny Kowalskiej 9</t>
  </si>
  <si>
    <t>bełchatowski</t>
  </si>
  <si>
    <t>Rakówka - km 11,6</t>
  </si>
  <si>
    <t>Pt29</t>
  </si>
  <si>
    <t>Urząd Gminy Gidle</t>
  </si>
  <si>
    <t>gmina Gidle</t>
  </si>
  <si>
    <t>97-540 Gidle ul. Pławińska 22</t>
  </si>
  <si>
    <t>Gidle</t>
  </si>
  <si>
    <t>Wiercica - km 0,750</t>
  </si>
  <si>
    <t>Pt30</t>
  </si>
  <si>
    <t>Zakład Gospodarki Komunalnej i Mieszkaniowej w Gomunicach</t>
  </si>
  <si>
    <t>gmina Gomunice</t>
  </si>
  <si>
    <t>97-545 Gomunice ul. A. Krajowej 30</t>
  </si>
  <si>
    <t>Gomunice</t>
  </si>
  <si>
    <t>Widawka - km 75,9</t>
  </si>
  <si>
    <t>Pt31</t>
  </si>
  <si>
    <t>Zakład Komunalny "Kleszczów" w Kleszczowie</t>
  </si>
  <si>
    <t>Łuszczanowice</t>
  </si>
  <si>
    <t>Łuszczanowice ul. Św. Faustyny Kowalskiej 9</t>
  </si>
  <si>
    <t>Kleszczów</t>
  </si>
  <si>
    <t>row mel. zlewnia rzeki Krasówki km 26</t>
  </si>
  <si>
    <t>Pt32</t>
  </si>
  <si>
    <t>Łękińsko</t>
  </si>
  <si>
    <t>97-410 Łękińsko ul. Szkolna</t>
  </si>
  <si>
    <t>kanal odwodnieniowy nr 2/Widawka - km 64,8</t>
  </si>
  <si>
    <t>Pt33</t>
  </si>
  <si>
    <t>97-410 Kleszczów ul. Główna 41</t>
  </si>
  <si>
    <t>Pt34</t>
  </si>
  <si>
    <t>Żłobnica</t>
  </si>
  <si>
    <t>97-410 Żłobnica ul. Milenijna</t>
  </si>
  <si>
    <t xml:space="preserve">row mel. w zlewni Krasówki </t>
  </si>
  <si>
    <t>Pt35</t>
  </si>
  <si>
    <t>Zespół Szkół Rolniczych Centrum Ksztalcenia Praktycznego w Bujnach</t>
  </si>
  <si>
    <t>Zespółu Szkol Rolniczych Centrum Ksztalcenia Praktycznego</t>
  </si>
  <si>
    <t>97-371 Wola Krzysztoporska;  Bujny ul. Piotrkowska 30</t>
  </si>
  <si>
    <t>Wola Krzysztoporska</t>
  </si>
  <si>
    <t>Ciek spod Bujen</t>
  </si>
  <si>
    <t>Pt36</t>
  </si>
  <si>
    <t xml:space="preserve">97-500 Radomsko ul. Narutowicza 5b, </t>
  </si>
  <si>
    <t>Radomsko</t>
  </si>
  <si>
    <t>mech-chem</t>
  </si>
  <si>
    <t>Radomka - km 7,0</t>
  </si>
  <si>
    <t>Pt37</t>
  </si>
  <si>
    <t xml:space="preserve">Urząd Gminy w Woli Krzysztoporskiej </t>
  </si>
  <si>
    <t>gmina Wola Krzysztoporska</t>
  </si>
  <si>
    <t xml:space="preserve">97-371 Wola Krzysztoporska ul. Kościuszki 5 </t>
  </si>
  <si>
    <t>Kózka - 0,367</t>
  </si>
  <si>
    <t>Pt38</t>
  </si>
  <si>
    <t xml:space="preserve">Towarzystwo Gospodarcze "Bewa" Sp. z o.o. w Piaskach </t>
  </si>
  <si>
    <t>Piła Ruszczyńska</t>
  </si>
  <si>
    <t>Kamieńsk</t>
  </si>
  <si>
    <t xml:space="preserve">Widawka - km 64,940 </t>
  </si>
  <si>
    <t>Pt39</t>
  </si>
  <si>
    <t>PGE Górnictwo i Energetyka Konwencjonalna SA Oddział Kopalnia Węgla Brunatnego Bełchatów</t>
  </si>
  <si>
    <t>97-427 Rogowiec</t>
  </si>
  <si>
    <t>Struga Żlobnicka - km 2,650</t>
  </si>
  <si>
    <t>Pt40</t>
  </si>
  <si>
    <t>ELBEST Sp.  z o.o. w Rogowcu OSIR Wawrzkowizna</t>
  </si>
  <si>
    <t>97-400 Rząsawa</t>
  </si>
  <si>
    <t>Widawka - km 55,5</t>
  </si>
  <si>
    <t>Pt41</t>
  </si>
  <si>
    <t xml:space="preserve"> Zakład Gospodarki Komunalnej w Szczercowie</t>
  </si>
  <si>
    <t>gmina Szczerców</t>
  </si>
  <si>
    <t>97-420 Szczerców ul. Tenusa 28</t>
  </si>
  <si>
    <t>Szczerców</t>
  </si>
  <si>
    <t>Widawka - km 36,2</t>
  </si>
  <si>
    <t>Pt42</t>
  </si>
  <si>
    <t>Rolniczo-Pracownicza Spółdzielnia Mleczarska w Szczercowie</t>
  </si>
  <si>
    <t>Rolniczo-Pracownicza Spółdzielnia Mleczarska Szczerców</t>
  </si>
  <si>
    <t>97-420 Szczerców, ul.Czestochowska 26</t>
  </si>
  <si>
    <t>Widawka - km 37,7</t>
  </si>
  <si>
    <t>Pt44</t>
  </si>
  <si>
    <t>Samorządowy Zakład Gospodarki Komunalnej i Mieszkaniowej w Kamieńsku</t>
  </si>
  <si>
    <t>97-360 Kamieńsk ul. Wieluńska 60</t>
  </si>
  <si>
    <t>Kamionka - km 5,75</t>
  </si>
  <si>
    <t>Pt45</t>
  </si>
  <si>
    <t>Urząd Gminy Lgota Wielka</t>
  </si>
  <si>
    <t>gmina Lgota Wielka</t>
  </si>
  <si>
    <t>97-565 Lgota Wielka ul. Radomszczańska 60</t>
  </si>
  <si>
    <t>Lgota Wielka</t>
  </si>
  <si>
    <t>rów w zlewni rzeki Kręcicy</t>
  </si>
  <si>
    <t>Pt46</t>
  </si>
  <si>
    <t xml:space="preserve"> Przedsiębiorstwo Wodociągów i Kanalizacji Zelów     </t>
  </si>
  <si>
    <t>Zelów</t>
  </si>
  <si>
    <t>97-425 Zelów Pl. Dąbrowskiego 27</t>
  </si>
  <si>
    <t>Pilsia - km 19,1</t>
  </si>
  <si>
    <t>Pt47</t>
  </si>
  <si>
    <t>Przedsiębiorstwo Gospodarki Komunalnej w Radomsku</t>
  </si>
  <si>
    <t>97-500 Radomsko ul. Spacerowa 247</t>
  </si>
  <si>
    <t>Radomka - km 3,5</t>
  </si>
  <si>
    <t>Pt48</t>
  </si>
  <si>
    <t xml:space="preserve">Przedsiębiorstwo Wodociągów i Kanalizacji Zelów </t>
  </si>
  <si>
    <t>Wygiełzów</t>
  </si>
  <si>
    <t xml:space="preserve">97-425 Wygiełzów </t>
  </si>
  <si>
    <t>row R-W/Kiełbaska - km 6,5</t>
  </si>
  <si>
    <t>Pt49</t>
  </si>
  <si>
    <t>Gmina Drzewica</t>
  </si>
  <si>
    <t>Drzewica</t>
  </si>
  <si>
    <t>26-340 Drzewica ul. Warszawska 11</t>
  </si>
  <si>
    <t>Drzewiczka km 28,25</t>
  </si>
  <si>
    <t>Pt50</t>
  </si>
  <si>
    <t xml:space="preserve"> "IKEA" Polska S.A. </t>
  </si>
  <si>
    <t>IKEA Polska S.A. w Jarostach centrum dystrybucyjne</t>
  </si>
  <si>
    <t>97-300 Piotrków Tryb. - Jarosty</t>
  </si>
  <si>
    <t>Moszczenica</t>
  </si>
  <si>
    <t>Ciek spod Daszówki</t>
  </si>
  <si>
    <t>Pt51</t>
  </si>
  <si>
    <t>Centrum Leczenia Chorób Płuc i Rehabilitacji w Łodzi</t>
  </si>
  <si>
    <t>Specjalistyczny Szpital Grużlicy, Chorób Płuc i Rehabilitacji Tuszyn</t>
  </si>
  <si>
    <t xml:space="preserve"> 95-080 Tuszynul.Szpitalna 5,</t>
  </si>
  <si>
    <t>Dobrzynka - km 18,43</t>
  </si>
  <si>
    <t>Pt52</t>
  </si>
  <si>
    <t>Zespół Szkół Rolniczych w Wolborzu</t>
  </si>
  <si>
    <t>Zespół Szkół Rolniczych Wolbórz</t>
  </si>
  <si>
    <t xml:space="preserve"> 97-320 Wolbórz ul.Modrzewskiego 107</t>
  </si>
  <si>
    <t>Pt53</t>
  </si>
  <si>
    <t>Oddział Ujęcia, Uzdatniania i Pompowni Wody w Rokicinach</t>
  </si>
  <si>
    <t xml:space="preserve">97-221 Rokiciny ul. Wodna 3 </t>
  </si>
  <si>
    <t xml:space="preserve">row mel./zlewnia rz. Wolbórki </t>
  </si>
  <si>
    <t>Pt54</t>
  </si>
  <si>
    <t>Zakład Usług Komunalnych w Rzeczycy</t>
  </si>
  <si>
    <t>Bartoszówka</t>
  </si>
  <si>
    <t>97-220 Rzeczyca</t>
  </si>
  <si>
    <t>Rzeczyca</t>
  </si>
  <si>
    <t>row mel./ ziemia</t>
  </si>
  <si>
    <t>Pt55</t>
  </si>
  <si>
    <t>Zakład Gospodarki Wodno -Kanalizacyjnej Sp. z o.o. w Tomaszowie Mazowieckim</t>
  </si>
  <si>
    <t>Tomaszów Maz.</t>
  </si>
  <si>
    <t>97-200 Tomaszów Maz. ul. Kępa 19</t>
  </si>
  <si>
    <t xml:space="preserve"> Pilica - km 126,01</t>
  </si>
  <si>
    <t>Pt56</t>
  </si>
  <si>
    <t>Dom Pomocy Społecznej w Łochyńsku</t>
  </si>
  <si>
    <t>Dom Pomocy Społecznej Łochyńsko</t>
  </si>
  <si>
    <t>97-340 Rozprza, Łochyńsko 75A</t>
  </si>
  <si>
    <t>Rozprza</t>
  </si>
  <si>
    <t>Rajska 1,97/Luciąża 1,515</t>
  </si>
  <si>
    <t>Pt57</t>
  </si>
  <si>
    <t>Urząd Gminy Paradyż</t>
  </si>
  <si>
    <t>gmina Paradyż</t>
  </si>
  <si>
    <t>26-333 Paradyż ul. Konecka 4</t>
  </si>
  <si>
    <t>Paradyż</t>
  </si>
  <si>
    <t>rów w zlewni rzeki Popławki w km 2,733</t>
  </si>
  <si>
    <t>Pt58</t>
  </si>
  <si>
    <t>Zakład Usług Komunalnych Poświętne</t>
  </si>
  <si>
    <t>Poświętne</t>
  </si>
  <si>
    <t>26-315 Poświętne ul. Szkolna 2a</t>
  </si>
  <si>
    <t>rów mel./zlewnia Pilicy</t>
  </si>
  <si>
    <t>Pt59</t>
  </si>
  <si>
    <t>Zakład Wodociągów i Kanalizacji  w Tuszynie</t>
  </si>
  <si>
    <t>Osiedle mieszkaniowe Żeromin</t>
  </si>
  <si>
    <t>95-080 Tuzyn Żeromin</t>
  </si>
  <si>
    <t>Ciek spod Kruszowa</t>
  </si>
  <si>
    <t>Pt60</t>
  </si>
  <si>
    <t>BAKALLAND - Z-d Prod. Sp. z o.o. w Osinie</t>
  </si>
  <si>
    <t>BAKKALAND SA dawniej "Polgrunt" Osina</t>
  </si>
  <si>
    <t xml:space="preserve"> 97-415 Osina 101</t>
  </si>
  <si>
    <t>Kluki</t>
  </si>
  <si>
    <t>Pt61</t>
  </si>
  <si>
    <t>Urząd Gminy Rusiec</t>
  </si>
  <si>
    <t>gmina Rusiec</t>
  </si>
  <si>
    <t>97-438 Rusiec ul. Wieluńska 435</t>
  </si>
  <si>
    <t>Rusiec</t>
  </si>
  <si>
    <t>Nieciecz - km 15,5</t>
  </si>
  <si>
    <t>Pt64</t>
  </si>
  <si>
    <t xml:space="preserve"> Zakład Gospodarki Komunalnej w Rozprzy</t>
  </si>
  <si>
    <t>gmina Rozprza</t>
  </si>
  <si>
    <t>97-340 Rozprza ul.Sportowa 7, Rozprza</t>
  </si>
  <si>
    <t>Bogdanówka - km 0,75</t>
  </si>
  <si>
    <t>Pt65</t>
  </si>
  <si>
    <t xml:space="preserve">Przedsiębiorstwo Komunalne w Moszczenicy </t>
  </si>
  <si>
    <t>gmina Moszczenica</t>
  </si>
  <si>
    <t xml:space="preserve">97-310 Moszczenica ul.Kosowska 2, </t>
  </si>
  <si>
    <t>Moszczanka - km 14,3</t>
  </si>
  <si>
    <t>Pt66</t>
  </si>
  <si>
    <t xml:space="preserve">Urząd Gminy  w Ręcznie </t>
  </si>
  <si>
    <t>gmina Ręczno</t>
  </si>
  <si>
    <t>97-510 Ręczno ul. Piotrkowska 5</t>
  </si>
  <si>
    <t>Ręczno</t>
  </si>
  <si>
    <t>rów/Pilica</t>
  </si>
  <si>
    <t>Pt67</t>
  </si>
  <si>
    <t xml:space="preserve"> "Molo"  Sp. z o.o. Smardzewice</t>
  </si>
  <si>
    <t>Centrum Rekracyjno-Wypoczynkowe "Molo"</t>
  </si>
  <si>
    <t xml:space="preserve"> 97-213 Smardzewice "Molo" Sp. z o.o. Smardzewice ul. Klonowa 16                                            </t>
  </si>
  <si>
    <t>Pilica - km 135,6</t>
  </si>
  <si>
    <t>Pt68</t>
  </si>
  <si>
    <t>Pt69</t>
  </si>
  <si>
    <t>Urząd Gminy Wielgomłyny</t>
  </si>
  <si>
    <t>gmina Wielgomłyny</t>
  </si>
  <si>
    <t>97-525 Wielgomłyny Rynek 1</t>
  </si>
  <si>
    <t>Biestrzykówka - km 6,25</t>
  </si>
  <si>
    <t>Pt70</t>
  </si>
  <si>
    <t xml:space="preserve">Gminny Zakład Komunalny  Tomaszów Maz. </t>
  </si>
  <si>
    <t>Ciebłowice Duże</t>
  </si>
  <si>
    <t xml:space="preserve">  97-200 Tomaszów Maz.ul. Mościckiego 31/33              </t>
  </si>
  <si>
    <t>rów melioracyjny R-A w zlewni rz. Pilicy</t>
  </si>
  <si>
    <t>Pt71</t>
  </si>
  <si>
    <t>Urząd Gminy Ładzice</t>
  </si>
  <si>
    <t>gmina Ładzice</t>
  </si>
  <si>
    <t>97-561 Ładzice Radziechowice</t>
  </si>
  <si>
    <t>Ładzice</t>
  </si>
  <si>
    <t>kanal "A"/dopływ rz.Warty - km 667,5</t>
  </si>
  <si>
    <t>Pt72</t>
  </si>
  <si>
    <t>Zakład Komunalny Żytno</t>
  </si>
  <si>
    <t>gmina Żytno</t>
  </si>
  <si>
    <t>97-532 Żytno ul. Krótka 4</t>
  </si>
  <si>
    <t>Żytno</t>
  </si>
  <si>
    <t>row mel. - Potok (dopływ Silniczki)</t>
  </si>
  <si>
    <t>Pt73</t>
  </si>
  <si>
    <t>Wydział Produkcji Wody m. Tomaszów Mazowiecki</t>
  </si>
  <si>
    <t>97-200 Tomaszów Mazowiecki</t>
  </si>
  <si>
    <t>Pilica - km 131,17</t>
  </si>
  <si>
    <t>Pt74</t>
  </si>
  <si>
    <t>Osiedle Kluki</t>
  </si>
  <si>
    <t xml:space="preserve">97-415 Kluki </t>
  </si>
  <si>
    <t>rów mel/dopływ rzeki Ścichawki</t>
  </si>
  <si>
    <r>
      <t>19</t>
    </r>
    <r>
      <rPr>
        <b/>
        <sz val="16"/>
        <rFont val="Symbol"/>
        <family val="1"/>
        <charset val="2"/>
      </rPr>
      <t>°</t>
    </r>
    <r>
      <rPr>
        <b/>
        <sz val="16"/>
        <rFont val="Arial"/>
        <family val="2"/>
        <charset val="238"/>
      </rPr>
      <t>14'00,1''</t>
    </r>
  </si>
  <si>
    <r>
      <t>51</t>
    </r>
    <r>
      <rPr>
        <b/>
        <sz val="16"/>
        <rFont val="Symbol"/>
        <family val="1"/>
        <charset val="2"/>
      </rPr>
      <t>°</t>
    </r>
    <r>
      <rPr>
        <b/>
        <sz val="16"/>
        <rFont val="Arial"/>
        <family val="2"/>
        <charset val="238"/>
      </rPr>
      <t xml:space="preserve"> 20'35,4''   </t>
    </r>
  </si>
  <si>
    <t>Pt75</t>
  </si>
  <si>
    <t>97-420 Chabielice</t>
  </si>
  <si>
    <t>Krasówka - km 16,590</t>
  </si>
  <si>
    <t>Pt78</t>
  </si>
  <si>
    <t>Zakład Gospodarki Komunalnej w Kobielach Wielkich</t>
  </si>
  <si>
    <t>gmina Kobiele Wielkie</t>
  </si>
  <si>
    <t>97-524 Kobiele Wielkie ul. Reymonta 5</t>
  </si>
  <si>
    <t>Kobiele Wielkie</t>
  </si>
  <si>
    <t>Silniczka(Baryczka)/Ziemia</t>
  </si>
  <si>
    <t>Pt79</t>
  </si>
  <si>
    <t>Zakład Gospodarki Komunalnej w Kodrębiu</t>
  </si>
  <si>
    <t>gmina Kodrąb</t>
  </si>
  <si>
    <t>97- 512 Kodrąb ul. 22 Lipca 7</t>
  </si>
  <si>
    <t>Kodrąb</t>
  </si>
  <si>
    <t>rów mel./Widawka - km 90,875</t>
  </si>
  <si>
    <t>Pt80</t>
  </si>
  <si>
    <t>Pt81</t>
  </si>
  <si>
    <t>Zakład Gospodarki Komunalnej Gminy  Bełchatów</t>
  </si>
  <si>
    <t>Zawady</t>
  </si>
  <si>
    <t>97-400 Zawady</t>
  </si>
  <si>
    <t>rów/Rakówka</t>
  </si>
  <si>
    <t>Pt82</t>
  </si>
  <si>
    <t>Motel Polichno DARMAR Sp. z o.o.w  Polichnie</t>
  </si>
  <si>
    <t>Motel Polichno DARMAR Sp. z o.o.</t>
  </si>
  <si>
    <t>Polichno 97-320 Wolbórz</t>
  </si>
  <si>
    <t>rów/Goleszanka</t>
  </si>
  <si>
    <t>Zakład Gospodarki Komunalnej w Białaczowie</t>
  </si>
  <si>
    <t>gmina Białaczów</t>
  </si>
  <si>
    <t>Białaczów</t>
  </si>
  <si>
    <t>rów/Wąglanka</t>
  </si>
  <si>
    <t>Pt76</t>
  </si>
  <si>
    <t>Zakład Gospodarki Komunalnej w Rozprzy</t>
  </si>
  <si>
    <t>Milejów</t>
  </si>
  <si>
    <t>97-340 Rozprza Milejów</t>
  </si>
  <si>
    <t>rów mel. B2/Luciąża - km 0,02</t>
  </si>
  <si>
    <t>Pt84</t>
  </si>
  <si>
    <t>Zakład Gospodarki Komunalnej w  Drużbicach</t>
  </si>
  <si>
    <t>Drużbice</t>
  </si>
  <si>
    <t>97-403 Drużbice</t>
  </si>
  <si>
    <t>ciek/Grabia - km 53,85</t>
  </si>
  <si>
    <t>Pt85</t>
  </si>
  <si>
    <t xml:space="preserve">ZSP Niewiadów/ROMER-MEDIA Sp. z o.o. Ujazd </t>
  </si>
  <si>
    <t xml:space="preserve">ROMER-MEDIA Sp. z o.o. Ujazd </t>
  </si>
  <si>
    <t>Osiedle Niewiadów 49    97-225 Ujazd</t>
  </si>
  <si>
    <t>Ujazd</t>
  </si>
  <si>
    <t>row mel. (w zlewni Piasecznicy) km 10,625</t>
  </si>
  <si>
    <t>Pt86</t>
  </si>
  <si>
    <t xml:space="preserve"> Zakład Gospodarki Komunalnej i Mieszkaniowej w Niewiadowie</t>
  </si>
  <si>
    <t>gmina Ujazd</t>
  </si>
  <si>
    <t>97-225 Ujazd, Osiedle Niewiadów</t>
  </si>
  <si>
    <t>Piasecznica - km 8,400</t>
  </si>
  <si>
    <t>Pt87</t>
  </si>
  <si>
    <t>Dom Pomocy Społecznej w Zabłotach</t>
  </si>
  <si>
    <t>Dom Pomocy Społecznej</t>
  </si>
  <si>
    <t>97-425 Zelów, Zabłoty 19</t>
  </si>
  <si>
    <t>Ciek dopływ Grabii - km 42,750</t>
  </si>
  <si>
    <t>Pt88</t>
  </si>
  <si>
    <t>Urząd Gminy Żarnów</t>
  </si>
  <si>
    <t>Żarnów</t>
  </si>
  <si>
    <t>26-330 Żarnów ul. Opoczyńska 5</t>
  </si>
  <si>
    <t>Potok Scepa/Wąglanka</t>
  </si>
  <si>
    <t>Pt89</t>
  </si>
  <si>
    <t>Pt90</t>
  </si>
  <si>
    <t>Bukowie Dolne</t>
  </si>
  <si>
    <t xml:space="preserve">97-403 Drużbice Bukowie Dolne </t>
  </si>
  <si>
    <t>rzeka Grabia-km 56,5</t>
  </si>
  <si>
    <t>Pt91</t>
  </si>
  <si>
    <t xml:space="preserve">PAMAPOL S.A. w Ruścu </t>
  </si>
  <si>
    <t>Zakład Produkcyjny nr 1 w Ruścu</t>
  </si>
  <si>
    <t>97-438 Rusiec, ul. Wieluńska 2</t>
  </si>
  <si>
    <t>Nieciecz</t>
  </si>
  <si>
    <t>18°58'50,6"</t>
  </si>
  <si>
    <t xml:space="preserve">51°19'47,3"    </t>
  </si>
  <si>
    <t>18°58'50,0"</t>
  </si>
  <si>
    <t xml:space="preserve">51°19'47,0"    </t>
  </si>
  <si>
    <t>Pt92</t>
  </si>
  <si>
    <t>Urząd Gminy Łęki Szlacheckie</t>
  </si>
  <si>
    <t>Łęki Szlacheckie</t>
  </si>
  <si>
    <t>97-352 Łęki Szlacheckie 13D</t>
  </si>
  <si>
    <t>Pt93</t>
  </si>
  <si>
    <t>Gmina Mniszków</t>
  </si>
  <si>
    <t>Mniszków</t>
  </si>
  <si>
    <t>26-341 Mniszków ul. Powstańców Wlkp. 10</t>
  </si>
  <si>
    <t>Radońka - km 10,92</t>
  </si>
  <si>
    <t>51º22'8,59''</t>
  </si>
  <si>
    <t>20º01'0,01"</t>
  </si>
  <si>
    <t>51º22'12,45''</t>
  </si>
  <si>
    <t>Pt94</t>
  </si>
  <si>
    <t>Urząd Gminy Dobryszyce</t>
  </si>
  <si>
    <t>Borowiecko</t>
  </si>
  <si>
    <t>97-505 Dobryszyce ul. Wolności 8; Borowiecko</t>
  </si>
  <si>
    <t>Dobryszyce</t>
  </si>
  <si>
    <t>Ziemia</t>
  </si>
  <si>
    <t>19º27'34,3"</t>
  </si>
  <si>
    <t>51º08'00,3''</t>
  </si>
  <si>
    <t>Pt95</t>
  </si>
  <si>
    <t>SUW Biała Góra</t>
  </si>
  <si>
    <t>97-505 Dobryszyce ul. Wolności 8; Biała Góra</t>
  </si>
  <si>
    <t>rów melioracyjny</t>
  </si>
  <si>
    <t>19º25'56,1"</t>
  </si>
  <si>
    <t>51º08'05,6''</t>
  </si>
  <si>
    <t>Pt96</t>
  </si>
  <si>
    <t>97-505 Dobryszyce ul. Wolności 8; Dobryszyce</t>
  </si>
  <si>
    <t>rów melioracyjny/ rz. Kręcica - km 1,4</t>
  </si>
  <si>
    <t>51º08'58,3''</t>
  </si>
  <si>
    <t>19º24'24,5"</t>
  </si>
  <si>
    <t>51º08'55,7''</t>
  </si>
  <si>
    <t>Pt97</t>
  </si>
  <si>
    <t>Przedsiębiorstwo JASTA Zakład Utylizacyjny w Danielowie</t>
  </si>
  <si>
    <t>97-360 Kamieńsk; Danielów 5</t>
  </si>
  <si>
    <t>Pt98</t>
  </si>
  <si>
    <t>Zakłady Mięsne BRAT-POL Sp. z o.o. Wólka Włościańska</t>
  </si>
  <si>
    <t>Zakłady Mięsne BRAT-POL Sp. z o.o.</t>
  </si>
  <si>
    <t>97-525 Wielgomłyny Wólka Włościańska 5</t>
  </si>
  <si>
    <t>Biestrzykówka - km 14,750</t>
  </si>
  <si>
    <t>Pt101</t>
  </si>
  <si>
    <t>SUW Koluszki</t>
  </si>
  <si>
    <t xml:space="preserve">SUW Koluszkowskie Przedsiębiorstwo Gospodarki Komunalnej Sp. z o.o. Koluszki
</t>
  </si>
  <si>
    <t>95-040 Koluszki ul. Polna</t>
  </si>
  <si>
    <t>Mroga</t>
  </si>
  <si>
    <t>Pt102</t>
  </si>
  <si>
    <t xml:space="preserve">Operator Logistyczny Paliw Płynnych Płock - Koluszki </t>
  </si>
  <si>
    <t xml:space="preserve">95-040 Koluszki ul. Naftowa 1 </t>
  </si>
  <si>
    <t>Mroga - km 54,21</t>
  </si>
  <si>
    <t>Pt105</t>
  </si>
  <si>
    <t>Urząd Gminy w Grabicy</t>
  </si>
  <si>
    <t>gmina Grabica</t>
  </si>
  <si>
    <t>97-306 Grabica</t>
  </si>
  <si>
    <t>Grabica</t>
  </si>
  <si>
    <t>rzeka Grabia - km 78,96</t>
  </si>
  <si>
    <t>Pt106</t>
  </si>
  <si>
    <t>Gminna Jednostka Gospodarcza  Żelechlinek</t>
  </si>
  <si>
    <t>Żelechlinek</t>
  </si>
  <si>
    <t xml:space="preserve"> 97-226 Żelechlinek</t>
  </si>
  <si>
    <t xml:space="preserve"> Żelechlinianka - km 6,2</t>
  </si>
  <si>
    <t>51º42'52''</t>
  </si>
  <si>
    <t>20º03'19,00''</t>
  </si>
  <si>
    <t>51º42'45''</t>
  </si>
  <si>
    <t>Pt107</t>
  </si>
  <si>
    <t>97-306 Grabica 70</t>
  </si>
  <si>
    <t>Wierzejka</t>
  </si>
  <si>
    <t>Pt108</t>
  </si>
  <si>
    <t>97-306 Grabica 71</t>
  </si>
  <si>
    <t>Grabia</t>
  </si>
  <si>
    <t>Pt109</t>
  </si>
  <si>
    <t>Niechcice</t>
  </si>
  <si>
    <t>Niechcice, ul. Sportowa 2</t>
  </si>
  <si>
    <t>Ciek spod Niechcic - km 19,83</t>
  </si>
  <si>
    <t>51º16'20,9''</t>
  </si>
  <si>
    <t>19º35'07,10"</t>
  </si>
  <si>
    <t>51º16'23,65''</t>
  </si>
  <si>
    <t>Pt110</t>
  </si>
  <si>
    <t>Gmina Sławno</t>
  </si>
  <si>
    <t>Trojanów</t>
  </si>
  <si>
    <t xml:space="preserve">26-332 Sławno ul. Marsz.J. Piłsudskiego 31 </t>
  </si>
  <si>
    <t>Sławno</t>
  </si>
  <si>
    <t>Słomianka - km 9,912</t>
  </si>
  <si>
    <t>20º11'33,06''</t>
  </si>
  <si>
    <t>51º26'23,02''</t>
  </si>
  <si>
    <t>Pt111</t>
  </si>
  <si>
    <t>Zachorzów-Kolonia</t>
  </si>
  <si>
    <t>26-332 Sławno ul. Marsz.J. Piłsudskiego 32</t>
  </si>
  <si>
    <t>20º11'26,94''</t>
  </si>
  <si>
    <t>51º20'48,44''</t>
  </si>
  <si>
    <t>Pt112</t>
  </si>
  <si>
    <t>Rasy</t>
  </si>
  <si>
    <t>97-403 Drużbice, Rasy</t>
  </si>
  <si>
    <t>19° 23' 15,7''   </t>
  </si>
  <si>
    <t>51° 25' 15,0''   </t>
  </si>
  <si>
    <t>Pt113</t>
  </si>
  <si>
    <t>Lubiec</t>
  </si>
  <si>
    <t>97-420 Szczerców, Lubiec</t>
  </si>
  <si>
    <t>Pilsia - km 7,22</t>
  </si>
  <si>
    <r>
      <t>19</t>
    </r>
    <r>
      <rPr>
        <b/>
        <sz val="16"/>
        <rFont val="Symbol"/>
        <family val="1"/>
        <charset val="2"/>
      </rPr>
      <t>°</t>
    </r>
    <r>
      <rPr>
        <b/>
        <sz val="16"/>
        <rFont val="Arial"/>
        <family val="2"/>
        <charset val="238"/>
      </rPr>
      <t>08'36,18''</t>
    </r>
  </si>
  <si>
    <r>
      <t>51</t>
    </r>
    <r>
      <rPr>
        <b/>
        <sz val="16"/>
        <rFont val="Symbol"/>
        <family val="1"/>
        <charset val="2"/>
      </rPr>
      <t>°</t>
    </r>
    <r>
      <rPr>
        <b/>
        <sz val="16"/>
        <rFont val="Arial"/>
        <family val="2"/>
        <charset val="238"/>
      </rPr>
      <t>22'38,10''</t>
    </r>
  </si>
  <si>
    <r>
      <t>51</t>
    </r>
    <r>
      <rPr>
        <b/>
        <sz val="16"/>
        <rFont val="Symbol"/>
        <family val="1"/>
        <charset val="2"/>
      </rPr>
      <t>°</t>
    </r>
    <r>
      <rPr>
        <b/>
        <sz val="16"/>
        <rFont val="Arial"/>
        <family val="2"/>
        <charset val="238"/>
      </rPr>
      <t>22' 38,10''</t>
    </r>
  </si>
  <si>
    <t>Pt114</t>
  </si>
  <si>
    <t>Magdalenów</t>
  </si>
  <si>
    <t>97-420 Szczerców, Magdalenów</t>
  </si>
  <si>
    <t>rów/Pilsia</t>
  </si>
  <si>
    <r>
      <t>19</t>
    </r>
    <r>
      <rPr>
        <b/>
        <sz val="16"/>
        <rFont val="Symbol"/>
        <family val="1"/>
        <charset val="2"/>
      </rPr>
      <t>°</t>
    </r>
    <r>
      <rPr>
        <b/>
        <sz val="16"/>
        <rFont val="Arial"/>
        <family val="2"/>
        <charset val="238"/>
      </rPr>
      <t>08'23,74''</t>
    </r>
  </si>
  <si>
    <r>
      <t>51</t>
    </r>
    <r>
      <rPr>
        <b/>
        <sz val="16"/>
        <rFont val="Symbol"/>
        <family val="1"/>
        <charset val="2"/>
      </rPr>
      <t>°</t>
    </r>
    <r>
      <rPr>
        <b/>
        <sz val="16"/>
        <rFont val="Arial"/>
        <family val="2"/>
        <charset val="238"/>
      </rPr>
      <t>21'34,4''</t>
    </r>
  </si>
  <si>
    <r>
      <t>51</t>
    </r>
    <r>
      <rPr>
        <b/>
        <sz val="16"/>
        <rFont val="Symbol"/>
        <family val="1"/>
        <charset val="2"/>
      </rPr>
      <t>°</t>
    </r>
    <r>
      <rPr>
        <b/>
        <sz val="16"/>
        <rFont val="Arial"/>
        <family val="2"/>
        <charset val="238"/>
      </rPr>
      <t>21' 34,4''</t>
    </r>
  </si>
  <si>
    <t>Pt115</t>
  </si>
  <si>
    <t>Dubie</t>
  </si>
  <si>
    <t xml:space="preserve">97-420 Szczerców, Dubie </t>
  </si>
  <si>
    <t>rów/Widawka</t>
  </si>
  <si>
    <t>19°03'38,6''</t>
  </si>
  <si>
    <t>51°21'33''</t>
  </si>
  <si>
    <t>Pt116</t>
  </si>
  <si>
    <t>ELBEST Sp.  z o.o. w Rogowcu OSIR Słok</t>
  </si>
  <si>
    <t>OSIR Słok</t>
  </si>
  <si>
    <t>97-400 Bełchatów, Słok/k. Bełchatowa</t>
  </si>
  <si>
    <t>19°21'30,7''</t>
  </si>
  <si>
    <t>51°16'56,5''</t>
  </si>
  <si>
    <t>Pt117</t>
  </si>
  <si>
    <t>Urząd Gminy Kluki</t>
  </si>
  <si>
    <t>Klukach</t>
  </si>
  <si>
    <t xml:space="preserve"> 97-415 Kluki, Kluki 88</t>
  </si>
  <si>
    <t>19°14'48,77''</t>
  </si>
  <si>
    <t>51°20'59,29''</t>
  </si>
  <si>
    <t>Pt118</t>
  </si>
  <si>
    <t xml:space="preserve">Drob - Bogs Kaleń </t>
  </si>
  <si>
    <t>Drob Bogs Kaleń</t>
  </si>
  <si>
    <t>97-320 Wolbórz, Kaleń 5</t>
  </si>
  <si>
    <r>
      <t>19</t>
    </r>
    <r>
      <rPr>
        <b/>
        <sz val="16"/>
        <rFont val="Symbol"/>
        <family val="1"/>
        <charset val="2"/>
      </rPr>
      <t>°</t>
    </r>
    <r>
      <rPr>
        <b/>
        <sz val="16"/>
        <rFont val="Arial"/>
        <family val="2"/>
        <charset val="238"/>
      </rPr>
      <t>53'12,5''</t>
    </r>
  </si>
  <si>
    <r>
      <t>51</t>
    </r>
    <r>
      <rPr>
        <b/>
        <sz val="16"/>
        <rFont val="Symbol"/>
        <family val="1"/>
        <charset val="2"/>
      </rPr>
      <t>°</t>
    </r>
    <r>
      <rPr>
        <b/>
        <sz val="16"/>
        <rFont val="Arial"/>
        <family val="2"/>
        <charset val="238"/>
      </rPr>
      <t>29'5,12''</t>
    </r>
  </si>
  <si>
    <t>Pt120</t>
  </si>
  <si>
    <t>Libiszów</t>
  </si>
  <si>
    <t>26-300 Opoczno ul. Krótka 1;   Libiszów</t>
  </si>
  <si>
    <t>Dopływ z Libiszowa - km  4,040</t>
  </si>
  <si>
    <t>20°19'38,28''</t>
  </si>
  <si>
    <t>51°26'23,50''</t>
  </si>
  <si>
    <t>Pt121</t>
  </si>
  <si>
    <t>Samorządowy Zakład Gospodarki Komunalnej w Kamieńsku</t>
  </si>
  <si>
    <t>Gałkowice Stare</t>
  </si>
  <si>
    <t>rów/dopływ Widawki</t>
  </si>
  <si>
    <t>19°25'50,31''</t>
  </si>
  <si>
    <t>51°16'02,13''</t>
  </si>
  <si>
    <t>Pt122</t>
  </si>
  <si>
    <t>Auchan Polska Sp. z o.o. Piaseczno ul. Puławska 46 Centrum Logistyczne w Wolborzu</t>
  </si>
  <si>
    <t>Centrum Logistyczne w Wolborzu</t>
  </si>
  <si>
    <t xml:space="preserve">97-320 Wolbórz Gadki 1 </t>
  </si>
  <si>
    <t>rów/Goleszanka - km 2,2</t>
  </si>
  <si>
    <t>Pt123</t>
  </si>
  <si>
    <t>MED-MAR Mariusz Skoneczny - Dom Opieki "Zacisze" 97-221 Łaznowska Wola  ul. Południowa 29</t>
  </si>
  <si>
    <t>Dom Opieki "Zacisze" w Łaznowskiej Woli</t>
  </si>
  <si>
    <t>97-221 Łaznowska Wola ul. Południowa 29</t>
  </si>
  <si>
    <t>rów melioracyjny/ziemia</t>
  </si>
  <si>
    <r>
      <t>19</t>
    </r>
    <r>
      <rPr>
        <b/>
        <sz val="16"/>
        <rFont val="Symbol"/>
        <family val="1"/>
        <charset val="2"/>
      </rPr>
      <t>°</t>
    </r>
    <r>
      <rPr>
        <b/>
        <sz val="16"/>
        <rFont val="Arial"/>
        <family val="2"/>
        <charset val="238"/>
      </rPr>
      <t>45'12,6''</t>
    </r>
  </si>
  <si>
    <t>51°39'55,8''   </t>
  </si>
  <si>
    <t>Pt124</t>
  </si>
  <si>
    <t>Żarnowica</t>
  </si>
  <si>
    <t>97-320 Wolbórz Plac Jagiełły 28</t>
  </si>
  <si>
    <t>rów RW1/Goleszanka</t>
  </si>
  <si>
    <t>19°52'20,0"</t>
  </si>
  <si>
    <t>51°28'02,2''</t>
  </si>
  <si>
    <t>51°28'02,9''</t>
  </si>
  <si>
    <t>Pt125</t>
  </si>
  <si>
    <t>Podkonice Duże</t>
  </si>
  <si>
    <t>Pt127</t>
  </si>
  <si>
    <t>Krzętów</t>
  </si>
  <si>
    <t>Pilica - km 217,7</t>
  </si>
  <si>
    <t>Pt128</t>
  </si>
  <si>
    <t>PPHU "Demeter" Sp. Jawna Robert Ostrowski Kamieńsk</t>
  </si>
  <si>
    <t>97-360 Kamieńsk ul. Wrzosowa 2</t>
  </si>
  <si>
    <t>Pt129</t>
  </si>
  <si>
    <t>Zawada</t>
  </si>
  <si>
    <t>97-200 Tomaszów Maz. Ul. Mościckiego 4</t>
  </si>
  <si>
    <t>Wolbórka - km 9,720</t>
  </si>
  <si>
    <t>Pt130</t>
  </si>
  <si>
    <t>"AMB SERWICES" Sp. z o.o. 95-080 Tuszyn ul. Piotrkowska 1</t>
  </si>
  <si>
    <t>Hotel Grzegorzewski w Tuszynie ul. 3 Maja 59</t>
  </si>
  <si>
    <t>Zakład Przetwórstwa Mięsnego Grzegorz Nowakowski Dąbrowa</t>
  </si>
  <si>
    <t>26-332 Dąbrowa 6</t>
  </si>
  <si>
    <t>rów/ciek Pogorzelec km 11,2</t>
  </si>
  <si>
    <t>20°09'8,66''</t>
  </si>
  <si>
    <t>51°20'21,06''</t>
  </si>
  <si>
    <t>Gmina Budziszewice</t>
  </si>
  <si>
    <t>Budziszewice</t>
  </si>
  <si>
    <t>97-212 Budziszewice ul. Osiedlowa</t>
  </si>
  <si>
    <t>Rów/ Duża Subina</t>
  </si>
  <si>
    <t>Nowe Koronki Sp. z o.o. S.K.A. Konewka</t>
  </si>
  <si>
    <t>Konewka</t>
  </si>
  <si>
    <t>Konewka 28 97-215 Inowłódz</t>
  </si>
  <si>
    <t>Gać - km 2,9</t>
  </si>
  <si>
    <t>Kruszewiec</t>
  </si>
  <si>
    <t>26-300 Opoczno;   Kruszewiec</t>
  </si>
  <si>
    <t>20°17'05,63''</t>
  </si>
  <si>
    <t>51°27'11,96''</t>
  </si>
  <si>
    <t>20°17'06,6''</t>
  </si>
  <si>
    <t>51°27'14,6''</t>
  </si>
  <si>
    <t>Gałkowice Nowe</t>
  </si>
  <si>
    <t>AGRO-TRANSPOL K.U. Malinowscy Sp.Jawna Radzice Duże 117A 26-340 Drzewica</t>
  </si>
  <si>
    <t>Radzice Duże 117 A 26-340 Drzewica</t>
  </si>
  <si>
    <t>Drzewiczka - km 32,00</t>
  </si>
  <si>
    <t>20°23'54,9''</t>
  </si>
  <si>
    <t>51°27'16,9''</t>
  </si>
  <si>
    <t>Łękawa</t>
  </si>
  <si>
    <t>Osiedle mieszkaniowe Sekursko</t>
  </si>
  <si>
    <t>rów mel. - kanał Lodowy (rzeka Wiercica) km 7,900</t>
  </si>
  <si>
    <t>Głupice</t>
  </si>
  <si>
    <t>97-403 Drużbice, Głupice</t>
  </si>
  <si>
    <t>zlewnia rzeki Grabii</t>
  </si>
  <si>
    <t>Osiedle Kocierzowy -Zakład Gospodarki Komunalnej i Mieszkaniowej w Gomunicach</t>
  </si>
  <si>
    <t>Osiedle Kocierzowy</t>
  </si>
  <si>
    <t>rów melioracyjny/rzeka Widawka km 77+570</t>
  </si>
  <si>
    <t>Pt3</t>
  </si>
  <si>
    <t>Pt13</t>
  </si>
  <si>
    <t>Pt43</t>
  </si>
  <si>
    <t>Pt62</t>
  </si>
  <si>
    <t>Pt63</t>
  </si>
  <si>
    <t>Pt77</t>
  </si>
  <si>
    <t>Pt99</t>
  </si>
  <si>
    <t>Pt100</t>
  </si>
  <si>
    <t>Pt103</t>
  </si>
  <si>
    <t>Pt104</t>
  </si>
  <si>
    <t>Pt119</t>
  </si>
  <si>
    <t>Pt126</t>
  </si>
  <si>
    <t>Śrutowy Dołek - km 0,4</t>
  </si>
  <si>
    <t xml:space="preserve"> Konstantynów Łódzki</t>
  </si>
  <si>
    <t xml:space="preserve">Operator Logistyczny Paliw Płynnych Plock -Baza Paliw Nr 1 Koluszki </t>
  </si>
  <si>
    <t>Giełzówka - km 10,840</t>
  </si>
  <si>
    <t>1933 JW. REGNY k.Koluszek</t>
  </si>
  <si>
    <t>Zakościele</t>
  </si>
  <si>
    <t>L58</t>
  </si>
  <si>
    <t xml:space="preserve">TUBĄDZIN MANAGAMENT Sp. z o.o. Cedrowice Parcela </t>
  </si>
  <si>
    <t>Cedrowice Parcela, 95-035 Ozorków</t>
  </si>
  <si>
    <t>rzeka Bzura km 126+525</t>
  </si>
  <si>
    <t>Gmina Inowłódz</t>
  </si>
  <si>
    <t>97-215 Inowłódz ul. Spalska 2</t>
  </si>
  <si>
    <t>Pilica - km 107,8</t>
  </si>
  <si>
    <t>Piasecznica/ziemia</t>
  </si>
  <si>
    <t>Regny k. Koluszek</t>
  </si>
  <si>
    <t>Urząd Gminy Grabica SUW Szydłów</t>
  </si>
  <si>
    <t>Urząd Gminy Grabica SUW Ostrów</t>
  </si>
  <si>
    <t>Pt131</t>
  </si>
  <si>
    <t>odciek do Strugi Domaradzkiej 9,06km</t>
  </si>
  <si>
    <t xml:space="preserve"> rów melioracyjny R-1/2/2/S w km 1+241 (rów stanowi lewy dopływ rz. Ner)</t>
  </si>
  <si>
    <t xml:space="preserve">600016182869          Pałusznica                  </t>
  </si>
  <si>
    <t xml:space="preserve">200017272152 Kanał Sierpowski </t>
  </si>
  <si>
    <t xml:space="preserve">600017183229 Ner do Dobrzynki  </t>
  </si>
  <si>
    <t xml:space="preserve">200017272249 Moszczenica od źródeł do dopływu z Besiekierza </t>
  </si>
  <si>
    <t>200017272138 Bzura od źródeł do Starówki</t>
  </si>
  <si>
    <t>200017272289 Malina</t>
  </si>
  <si>
    <t>200017272249 Moszczenica od źródeł do dopływu z Besiekierza</t>
  </si>
  <si>
    <t xml:space="preserve">200017272138 Bzura od źródeł do Starówki </t>
  </si>
  <si>
    <t xml:space="preserve">600017183285 Gnida do Kanału Łęka-Dobrogosty </t>
  </si>
  <si>
    <t xml:space="preserve">20001025451 Pilica od Zwleczy do Zbiornika Sulejów </t>
  </si>
  <si>
    <t xml:space="preserve">2000172546329 Wolbórka od źródeł do dop. spod Będzelina </t>
  </si>
  <si>
    <t xml:space="preserve">200017272629 Krzemionka </t>
  </si>
  <si>
    <t xml:space="preserve">200019254799 Pilica od Wolbórki do Drzewiczki </t>
  </si>
  <si>
    <t xml:space="preserve">20006254349 Struga </t>
  </si>
  <si>
    <t xml:space="preserve">200017254689 Czarna </t>
  </si>
  <si>
    <t xml:space="preserve">200017254729 Gać </t>
  </si>
  <si>
    <t xml:space="preserve">200017272345 Mroga od źródeł do Mrożycy bez Mrożycy </t>
  </si>
  <si>
    <t xml:space="preserve">200017254649 Moszczanka </t>
  </si>
  <si>
    <t xml:space="preserve"> 200017254649 Moszczanka</t>
  </si>
  <si>
    <t xml:space="preserve">2000172545289 Strawa </t>
  </si>
  <si>
    <t xml:space="preserve">200062545229 Prudka </t>
  </si>
  <si>
    <t>2000172721569 Stare Koryto Bzury</t>
  </si>
  <si>
    <t xml:space="preserve"> 200002545399 Zbiornik Sulejów</t>
  </si>
  <si>
    <t xml:space="preserve">20006254329 Baryczka </t>
  </si>
  <si>
    <t xml:space="preserve">20001725452499 Bogdanówka </t>
  </si>
  <si>
    <t xml:space="preserve">600016182729 Chrząstawka </t>
  </si>
  <si>
    <t xml:space="preserve"> 200017254689 Czarna</t>
  </si>
  <si>
    <t xml:space="preserve">600023181572 Dopływ spod Radziechowic </t>
  </si>
  <si>
    <t xml:space="preserve"> 2000172545254 Dopływ z Krzyżanowa</t>
  </si>
  <si>
    <t xml:space="preserve">2000172548552 Dopływ z Libiszowa </t>
  </si>
  <si>
    <t xml:space="preserve">2000172547589 Dopływ z Poświętnego </t>
  </si>
  <si>
    <t xml:space="preserve">200019254899 Drzewiczka od Brzuśni do ujścia </t>
  </si>
  <si>
    <t xml:space="preserve">20009254859 Drzewiczka od Młynkowskiej rzeki do Brzuśni </t>
  </si>
  <si>
    <t xml:space="preserve">20009254859 Drzewiczka od Wąglanki do Brzuśni </t>
  </si>
  <si>
    <t xml:space="preserve">600016182854 Grabia do Dłutówki </t>
  </si>
  <si>
    <t xml:space="preserve">600019182873 Grabia od Dłutówki do Dopływu z Anielina </t>
  </si>
  <si>
    <t xml:space="preserve">600016182169 Jeziorka </t>
  </si>
  <si>
    <t xml:space="preserve">60001718149 Kanał Warty ze Starą Wiercicą i Kanałem Lodowym </t>
  </si>
  <si>
    <t xml:space="preserve">60002318269 Krasówka </t>
  </si>
  <si>
    <t xml:space="preserve">600023182149 Kręcica </t>
  </si>
  <si>
    <t xml:space="preserve"> 600017183229 Ner do Dobrzynki</t>
  </si>
  <si>
    <t xml:space="preserve">6000171829299 Nieciecz </t>
  </si>
  <si>
    <t xml:space="preserve"> 200062548489 Opocznianka</t>
  </si>
  <si>
    <t xml:space="preserve"> 20001925459 Pilica od Zbiornika Sulejów do Wolbórki</t>
  </si>
  <si>
    <t xml:space="preserve"> 600016182499 Pilsia</t>
  </si>
  <si>
    <t xml:space="preserve">200062544949 Popławka </t>
  </si>
  <si>
    <t xml:space="preserve"> 6000161815529 Radomka</t>
  </si>
  <si>
    <t xml:space="preserve">200017254532 Radońka </t>
  </si>
  <si>
    <t xml:space="preserve">20001725452529 Rajska </t>
  </si>
  <si>
    <t xml:space="preserve">60001618229 Rakówka </t>
  </si>
  <si>
    <t xml:space="preserve">2000172726199 Rawka od źródeł do Krzemionki bez Krzemionki </t>
  </si>
  <si>
    <t xml:space="preserve">200017254749 Słomianka </t>
  </si>
  <si>
    <t xml:space="preserve"> 20006254349 Struga</t>
  </si>
  <si>
    <t xml:space="preserve">200024254849 Wąglanka od zb. Wąglanka-Miedzna do ujścia </t>
  </si>
  <si>
    <t xml:space="preserve">200062548439 Wąglanka od źródeł do zb. Wąglanka-Miedzna </t>
  </si>
  <si>
    <t xml:space="preserve">600016182139 Widawka do Kręcicy </t>
  </si>
  <si>
    <t xml:space="preserve">6000191825 Widawka od Kręcicy do Krasówki </t>
  </si>
  <si>
    <t xml:space="preserve">2000172546329 Wolbórka od źródeł do dop. spod Będzelina do ujścia </t>
  </si>
  <si>
    <t>19°48'28,2"</t>
  </si>
  <si>
    <t xml:space="preserve">51°11'04,6"    </t>
  </si>
  <si>
    <t>51°49’31,15’’</t>
  </si>
  <si>
    <t>L59</t>
  </si>
  <si>
    <t>Centrum Handlowe "Ptak" w Rzgowie</t>
  </si>
  <si>
    <t>"PTAK" SA Rzgów 95</t>
  </si>
  <si>
    <t xml:space="preserve"> ul. Gen. J. Dąbrowskiego 1 95-030 Rzgów</t>
  </si>
  <si>
    <t>rów melior. Ziemia</t>
  </si>
  <si>
    <t>Sk1</t>
  </si>
  <si>
    <t>gmina Grabów</t>
  </si>
  <si>
    <t>łęczycki</t>
  </si>
  <si>
    <t>Grabów</t>
  </si>
  <si>
    <t>rów R -1 w km 5+671 do ziemi</t>
  </si>
  <si>
    <t>600024183299                              Ner od Kanału Zbylczyckiego do ujścia</t>
  </si>
  <si>
    <t>18°58'35,78"</t>
  </si>
  <si>
    <t>52°7'31,68"</t>
  </si>
  <si>
    <t>Sk2</t>
  </si>
  <si>
    <t xml:space="preserve"> Nowy Dwór</t>
  </si>
  <si>
    <t>skierniewicki</t>
  </si>
  <si>
    <t>Nowy Kawęczyn</t>
  </si>
  <si>
    <t>rzeka Rawka km 45+750</t>
  </si>
  <si>
    <t>200019272693                                            Rawka od Białki do Korabiewki bez Korabiewki</t>
  </si>
  <si>
    <t xml:space="preserve">20°17'07'' </t>
  </si>
  <si>
    <t xml:space="preserve">51°52'01'' </t>
  </si>
  <si>
    <t>20°17'20,27"</t>
  </si>
  <si>
    <t>51°52'2,88"</t>
  </si>
  <si>
    <t>Sk3</t>
  </si>
  <si>
    <t>gmina Bolimów</t>
  </si>
  <si>
    <t>działka nr ewid. 195/1 obręb Bolimowska Wieś</t>
  </si>
  <si>
    <t>Bolimów</t>
  </si>
  <si>
    <t>rzeka Rawka km 11+300</t>
  </si>
  <si>
    <t>2000192726999                            Rawka od Korabiewki do ujścia</t>
  </si>
  <si>
    <t>52°05'11,99''</t>
  </si>
  <si>
    <t>52°05'14,66''</t>
  </si>
  <si>
    <t>Sk4</t>
  </si>
  <si>
    <t xml:space="preserve">gmina Cielądz  </t>
  </si>
  <si>
    <t xml:space="preserve">Cielądz </t>
  </si>
  <si>
    <t>rawski</t>
  </si>
  <si>
    <t>Cielądz</t>
  </si>
  <si>
    <t>rów melioracyjny  R-E km 13,88, dopływ Rylki km 9 + 420</t>
  </si>
  <si>
    <t>200017272649 Rylka</t>
  </si>
  <si>
    <t>Sk5</t>
  </si>
  <si>
    <t>gmina Świnice Warckie</t>
  </si>
  <si>
    <t xml:space="preserve">Świnice Warckie </t>
  </si>
  <si>
    <t>Świnice Warckie</t>
  </si>
  <si>
    <t>rów melioracyjny R105 w km 34+90</t>
  </si>
  <si>
    <t>600001832789                                       Kanał Zbylczycki</t>
  </si>
  <si>
    <t>52°19'17"</t>
  </si>
  <si>
    <t>Sk6</t>
  </si>
  <si>
    <t>miasto, gmina Biała Rawska</t>
  </si>
  <si>
    <t>Biała Rawska</t>
  </si>
  <si>
    <t>rzeka Białka km 18+700</t>
  </si>
  <si>
    <t>200017272669 Białka</t>
  </si>
  <si>
    <t xml:space="preserve">20°28'23'' </t>
  </si>
  <si>
    <t xml:space="preserve">51°47'56''  </t>
  </si>
  <si>
    <t xml:space="preserve">20°27'33,87''  </t>
  </si>
  <si>
    <t xml:space="preserve">51°47'54,50''  </t>
  </si>
  <si>
    <t>Sk7</t>
  </si>
  <si>
    <t>miasto Brzeziny</t>
  </si>
  <si>
    <t>brzeziński</t>
  </si>
  <si>
    <t>Brzeziny</t>
  </si>
  <si>
    <t>rzeka Mrożyca km 27 + 720</t>
  </si>
  <si>
    <t>2000172723469 Mrożyca</t>
  </si>
  <si>
    <t>Sk8</t>
  </si>
  <si>
    <t>Prusy</t>
  </si>
  <si>
    <t>Głuchów</t>
  </si>
  <si>
    <t xml:space="preserve">ciek bez nazwy w km.4+00, uchodzący do cieku spod Głuchowa </t>
  </si>
  <si>
    <t>2000172725879                        Skierniewka od źródeł do dopł. spod Dębowej Góry</t>
  </si>
  <si>
    <t>20°05'18,05"</t>
  </si>
  <si>
    <t>Sk9</t>
  </si>
  <si>
    <t>Kaleń</t>
  </si>
  <si>
    <t>Sadkowice</t>
  </si>
  <si>
    <t>rów bez nazwy i dalej rów melioracyjny R5 (odprowadzanie do ziemi)</t>
  </si>
  <si>
    <t>200017254789 Rokitna</t>
  </si>
  <si>
    <t xml:space="preserve">20º31'32,49"  </t>
  </si>
  <si>
    <t xml:space="preserve">51º41'57,42"  </t>
  </si>
  <si>
    <t xml:space="preserve">20º31'32,17"  </t>
  </si>
  <si>
    <t xml:space="preserve">51º42'0,17"  </t>
  </si>
  <si>
    <t>Sk10</t>
  </si>
  <si>
    <t>Okręgowa Spółdzielnia Mleczarska w Głuchowie</t>
  </si>
  <si>
    <t>rów melioracyjny "A" wpływający do Jasienicy</t>
  </si>
  <si>
    <t>2000172725879                       Skierniewka od źródeł do dopł.spod Dębowej Góry</t>
  </si>
  <si>
    <t>20°04'52,92"</t>
  </si>
  <si>
    <t>51°46'54,72"</t>
  </si>
  <si>
    <t>20°04'53,76"</t>
  </si>
  <si>
    <t>51°46'52,26"</t>
  </si>
  <si>
    <t>Sk11</t>
  </si>
  <si>
    <t>miasto Skierniewice</t>
  </si>
  <si>
    <t>Skierniewice</t>
  </si>
  <si>
    <t>rzeka Skierniewka km 23+731</t>
  </si>
  <si>
    <t>2000192725899                       Skierniewka od dopł. spod Dębowej Góry do ujścia</t>
  </si>
  <si>
    <t>Sk12</t>
  </si>
  <si>
    <t>Stacja Uzdatniania Wody                   w Skierniewicach</t>
  </si>
  <si>
    <t xml:space="preserve">96-100 Skierniewice ul.Waryńskiego  </t>
  </si>
  <si>
    <t>rzeka  Skierniewka km 22+410</t>
  </si>
  <si>
    <t>2000192725899                          Skierniewka od dopł.spod Dębowej Góry do ujścia</t>
  </si>
  <si>
    <t>Sk13</t>
  </si>
  <si>
    <t>ECO Kutno Spółka z o.o.                    w Kutnie</t>
  </si>
  <si>
    <t>99-300 Kutno ul.Metalowa 10</t>
  </si>
  <si>
    <t>kutnowski</t>
  </si>
  <si>
    <t>Kutno</t>
  </si>
  <si>
    <t>2000242721899                        Ochnia od Miłonki do ujścia</t>
  </si>
  <si>
    <t>Sk14</t>
  </si>
  <si>
    <t>miasto Kutno</t>
  </si>
  <si>
    <t xml:space="preserve">99-300 Kutno ul.Lotnicza 1 </t>
  </si>
  <si>
    <t xml:space="preserve"> mech-biol*</t>
  </si>
  <si>
    <t>rzeka Ochnia km 12+270</t>
  </si>
  <si>
    <t>2000242721899                       Ochnia od Miłonki do ujścia</t>
  </si>
  <si>
    <t>Sk15</t>
  </si>
  <si>
    <t>osiedle Goślub</t>
  </si>
  <si>
    <t>Piątek</t>
  </si>
  <si>
    <t>rów melioracyjny R-C2 km 2+45</t>
  </si>
  <si>
    <t>200017272269 Struga</t>
  </si>
  <si>
    <t>19°27'14,22"</t>
  </si>
  <si>
    <t>52°06'11,53"</t>
  </si>
  <si>
    <t>Sk16</t>
  </si>
  <si>
    <t>Sk17</t>
  </si>
  <si>
    <t>Wola Chruścińska 99-306 Łanięta</t>
  </si>
  <si>
    <t>Łanięta</t>
  </si>
  <si>
    <t>rów melioracyjny R -C4 w km 1+ 625</t>
  </si>
  <si>
    <t>2000232721839                       Ochnia od źródeł do Miłonki bez Miłonki</t>
  </si>
  <si>
    <t>Sk18</t>
  </si>
  <si>
    <t>Hodowla Roślin Strzelce Sp. z o.o. Grupa IHAR w Strzelcach</t>
  </si>
  <si>
    <t xml:space="preserve">99-307 Strzelce ul.Główna 20 </t>
  </si>
  <si>
    <t>Strzelce</t>
  </si>
  <si>
    <t>rów melioracyjny R-R3 hm 2+64</t>
  </si>
  <si>
    <t>2000172721869 Głogowianka</t>
  </si>
  <si>
    <t>Sk19</t>
  </si>
  <si>
    <t>Odlewnia Żeliwa w Kutnie</t>
  </si>
  <si>
    <t>ciek Malinka (rów R-D) w km 1+030 z osadnika nr 1 oraz w km 0+910 z osadnika nr 2</t>
  </si>
  <si>
    <t xml:space="preserve"> 19°24'15,6"</t>
  </si>
  <si>
    <t xml:space="preserve"> 52°13'09,6"</t>
  </si>
  <si>
    <t>19,40413                             19,40257</t>
  </si>
  <si>
    <t>52,21853                    52,21809</t>
  </si>
  <si>
    <t>Sk20</t>
  </si>
  <si>
    <t>FLORIAN CENTRUM S.A.                w Kutnie</t>
  </si>
  <si>
    <t>99-300 Kutno ul.Metalowa 11</t>
  </si>
  <si>
    <t xml:space="preserve">ziemia - rów melioracyjny R-D w km 1+100 </t>
  </si>
  <si>
    <t>19°24'08,83"</t>
  </si>
  <si>
    <t>52°13'19,44"</t>
  </si>
  <si>
    <t>Sk21</t>
  </si>
  <si>
    <t>miasto Krośniewice</t>
  </si>
  <si>
    <t>Krośniewice</t>
  </si>
  <si>
    <t>rzeka Miłonka km 7+384</t>
  </si>
  <si>
    <t>2000172721849 Miłonka</t>
  </si>
  <si>
    <t>Sk22</t>
  </si>
  <si>
    <t>gmina Domaniewice</t>
  </si>
  <si>
    <t>łowicki</t>
  </si>
  <si>
    <t>Domaniewice</t>
  </si>
  <si>
    <t>rzeka Kalinówka km 8+010</t>
  </si>
  <si>
    <t>200017272529 Bobrówka</t>
  </si>
  <si>
    <t>Sk23</t>
  </si>
  <si>
    <t>Rawa Mazowiecka</t>
  </si>
  <si>
    <t>200019272693                         Rawka od Białki do Korabiewki bez Korabiewki</t>
  </si>
  <si>
    <t>Sk24</t>
  </si>
  <si>
    <t>gmina Łyszkowice</t>
  </si>
  <si>
    <t>Łyszkowice</t>
  </si>
  <si>
    <t>kanał LAKTOZA, dopływ Uchanki        km 25</t>
  </si>
  <si>
    <t>200017272549 Uchanka</t>
  </si>
  <si>
    <t>Sk25</t>
  </si>
  <si>
    <t>Centrum Administracyjne do Obsługi Placówek Opiekuńczo - Wychowawczych w Strobowie</t>
  </si>
  <si>
    <t>96-100 Skierniewice Strobów 28</t>
  </si>
  <si>
    <t>Łupia-Skierniewka km 30+990</t>
  </si>
  <si>
    <t>2000172725879                       Skierniewka od źródeł do dopł. spod Dębowej Góry</t>
  </si>
  <si>
    <t>20°10'14,43"</t>
  </si>
  <si>
    <t>51°54'40,85"</t>
  </si>
  <si>
    <t>Sk26</t>
  </si>
  <si>
    <t>miasto Żychlin</t>
  </si>
  <si>
    <t>Żychlin</t>
  </si>
  <si>
    <t>Słudwia km 26+122</t>
  </si>
  <si>
    <t>200017272439                         Słudwia od źródeł do Przysowej bez Przysowej</t>
  </si>
  <si>
    <t>19°38'42,5"</t>
  </si>
  <si>
    <t>52°14'22,2'</t>
  </si>
  <si>
    <t>Sk27</t>
  </si>
  <si>
    <t>rów R-B w km 1+50 i dalej do rzeki Maliny w km 7+811</t>
  </si>
  <si>
    <t>19°29'17,93"</t>
  </si>
  <si>
    <t>52°04'26,80"</t>
  </si>
  <si>
    <t>19°29'21,08"</t>
  </si>
  <si>
    <t>52°04'13,04"</t>
  </si>
  <si>
    <t>Sk28</t>
  </si>
  <si>
    <t>Dom Pomocy Społecznej  Karsznice 62                                    99-122 Góra Św. Małgorzaty</t>
  </si>
  <si>
    <t>Dom Pomocy Społecznej                  w Karsznicach</t>
  </si>
  <si>
    <t>Góra Św. Małgorzaty</t>
  </si>
  <si>
    <t>stawy przepływowe (ziemia)</t>
  </si>
  <si>
    <t>200023272154 Kanał Tumski</t>
  </si>
  <si>
    <t>19°20'43,85"</t>
  </si>
  <si>
    <t>52°02'46,09"</t>
  </si>
  <si>
    <t>Sk29</t>
  </si>
  <si>
    <t xml:space="preserve">Dom Pomocy Społecznej "Borówek" im. Krystyny Bochenek  Borówek 56                          99-423 Bielawy                                                                                            </t>
  </si>
  <si>
    <t>Dom Pomocy Społecznej                  w Borówku</t>
  </si>
  <si>
    <t xml:space="preserve"> Borówek 56              99-423 Bielawy</t>
  </si>
  <si>
    <t>Bielawy</t>
  </si>
  <si>
    <t>Kanał Południowy, dopływ Bzury</t>
  </si>
  <si>
    <t>20002427253                           Bzura od Kanału Tumskiego do Uchanki bez Uchanki</t>
  </si>
  <si>
    <t>Sk30</t>
  </si>
  <si>
    <t>miasto Łowicz</t>
  </si>
  <si>
    <t>Łowicz</t>
  </si>
  <si>
    <t>wylot zlokalizowany w km 1 +10 odprowadzalnika wpływającego do rzeki Bzury w km 56 + 845</t>
  </si>
  <si>
    <t>2000192725999                       Bzura od Uchanki do Rawki bez Rawki</t>
  </si>
  <si>
    <t>Sk31</t>
  </si>
  <si>
    <t>Grupa Producentów Mleka EKOŁOWICZANKA Sp. z o.o.             w Łowiczu</t>
  </si>
  <si>
    <t>rzeka Bzura  km 56+750</t>
  </si>
  <si>
    <t>Sk32</t>
  </si>
  <si>
    <t>gmina Daszyna</t>
  </si>
  <si>
    <t xml:space="preserve"> 99-107 Daszyna Daszyna 34a</t>
  </si>
  <si>
    <t>Daszyna</t>
  </si>
  <si>
    <t>rów melioracyjny R-A1, km 7+100</t>
  </si>
  <si>
    <t>200017272169                           Kanał Strzegociński</t>
  </si>
  <si>
    <t>19°10'43"</t>
  </si>
  <si>
    <t>Sk33</t>
  </si>
  <si>
    <t>Przedsiębiorstwo Gospodarki Komunalnej i Mieszkaniowej Spółka z o.o. w Łęczycy                            ul. Tumska 2, 99-100 Łęczyca</t>
  </si>
  <si>
    <t>miasto Łęczyca</t>
  </si>
  <si>
    <t>Łęczyca</t>
  </si>
  <si>
    <t>stare koryto rzeki Bzury</t>
  </si>
  <si>
    <t>2000172721569                           Bzura (stare koryto)</t>
  </si>
  <si>
    <t>Sk34</t>
  </si>
  <si>
    <t>Przedsiębiorstwo Gospodarki Komunalnej i Mieszkaniowej Spółka z o.o. w Łęczycy                                  ul. Tumska 2, 99-100 Łęczyca</t>
  </si>
  <si>
    <t>Stacja Uzdatniania Wody                   w Krzepocinie</t>
  </si>
  <si>
    <t>rów melioracyjny R-1 km 72+75</t>
  </si>
  <si>
    <t>60000183286                             Kanał Łęka-Dobrogosty</t>
  </si>
  <si>
    <t>Sk35</t>
  </si>
  <si>
    <t>Zakład Karny</t>
  </si>
  <si>
    <t>rów R-D w km 7+530, Kanał Łęka-Dobrogosty</t>
  </si>
  <si>
    <t>Sk36</t>
  </si>
  <si>
    <t>Zakład Aparatury Elektrycznej ERGOM Sp. z o.o. Nowe Sady 10  94-102 Łódź</t>
  </si>
  <si>
    <t>Zakład Aparatury Elektrycznej ERGOM Sp. z o.o.</t>
  </si>
  <si>
    <t>Topola Królewska 46e                                  99-100 Łęczyca</t>
  </si>
  <si>
    <t>mech-biol/mech-chem</t>
  </si>
  <si>
    <t>kanał odpływowy, Kanał Łęka-Dobrogosty, rzeka Bzura km 113+000</t>
  </si>
  <si>
    <t>200017272158                         Kanał Łęka-Dobrogosty</t>
  </si>
  <si>
    <t xml:space="preserve">19,19600 (oczyszczalnia chemiczna)  </t>
  </si>
  <si>
    <t xml:space="preserve">52,08121 (oczyszczalnia chemiczna) </t>
  </si>
  <si>
    <t>19°11'49,67"</t>
  </si>
  <si>
    <t>52°04'39,63"</t>
  </si>
  <si>
    <t>Sk37</t>
  </si>
  <si>
    <t>Leśny Zakład Doświadczalny           w Rogowie</t>
  </si>
  <si>
    <t>Rogów</t>
  </si>
  <si>
    <t>Sk38</t>
  </si>
  <si>
    <t>200017272345                         Mroga od źródeł do Mrożycy bez Mrożycy</t>
  </si>
  <si>
    <t>Sk39</t>
  </si>
  <si>
    <t xml:space="preserve"> Dom Pomocy Społecznej                 w Pniewie</t>
  </si>
  <si>
    <t>Bedlno</t>
  </si>
  <si>
    <t>rów melioracyjny R-E w km 3 + 660</t>
  </si>
  <si>
    <t>200017272329                         Kanał Stradzewski</t>
  </si>
  <si>
    <t>19°36'45,37"</t>
  </si>
  <si>
    <t>52°12'32,10"</t>
  </si>
  <si>
    <t>19°36'28,89"</t>
  </si>
  <si>
    <t>52°11'56,58"</t>
  </si>
  <si>
    <t>Sk40</t>
  </si>
  <si>
    <t>Dom Pomocy Społecznej                        w Wojszycach</t>
  </si>
  <si>
    <t>Kanał Stradzewski km 11+125</t>
  </si>
  <si>
    <t>19°32'26,07''</t>
  </si>
  <si>
    <t>Sk41</t>
  </si>
  <si>
    <t>Zespół Szkół Centrum Kształcenia Rolniczego im. Macieja Rataja                   w Mieczysławowie</t>
  </si>
  <si>
    <t>Krzyżanów</t>
  </si>
  <si>
    <t>rów melioracyjny R-S2/2 w km 0+140 uchodzący do rowu R-S2 w km 0+150 i dalej do Kanału Strzegocińskiego</t>
  </si>
  <si>
    <t>200017272169                         Kanał Strzegociński</t>
  </si>
  <si>
    <t>19°24'54,08"</t>
  </si>
  <si>
    <t>52°10'39,65"</t>
  </si>
  <si>
    <t>19°24'44,4"</t>
  </si>
  <si>
    <t>52°10'47,07"</t>
  </si>
  <si>
    <t>Sk42</t>
  </si>
  <si>
    <t>Nadleśnictwo Kutno z siedzibą         w Chrośnie</t>
  </si>
  <si>
    <t>rów melioracyjny R-H1 w km 1+300, uchodzący do Głogowianki</t>
  </si>
  <si>
    <t>19º17'47"</t>
  </si>
  <si>
    <t>52º18'10"</t>
  </si>
  <si>
    <t>Sk43</t>
  </si>
  <si>
    <t>Oddział w Dobrzelinie</t>
  </si>
  <si>
    <t xml:space="preserve">rów melioracyjny R- S IX                             w km 0 + 790 </t>
  </si>
  <si>
    <t>19°36'02,4"</t>
  </si>
  <si>
    <t>Sk44</t>
  </si>
  <si>
    <t xml:space="preserve">Osiedle Mieszkaniowe                       w  Błoniu - Topola </t>
  </si>
  <si>
    <t>ziemia, rów otwarty, rów melioracyjny R-S</t>
  </si>
  <si>
    <t>19°10'36,81"</t>
  </si>
  <si>
    <t>52°05'18,9"</t>
  </si>
  <si>
    <t>19°10'31,17"</t>
  </si>
  <si>
    <t>52°04'30,79"</t>
  </si>
  <si>
    <t>Sk45</t>
  </si>
  <si>
    <t>gmina Witonia</t>
  </si>
  <si>
    <t>Witonia</t>
  </si>
  <si>
    <t>rów melioracyjny "A" (kanał)            km 4+100</t>
  </si>
  <si>
    <t>Sk46</t>
  </si>
  <si>
    <t xml:space="preserve"> Zespoł Szkół Publicznych                 w Kocierzewie Południowym</t>
  </si>
  <si>
    <t>99-414 Kocierzew Kocierzew Południowy 103</t>
  </si>
  <si>
    <t>Kocierzew</t>
  </si>
  <si>
    <t>rzeka Witonia km 13+700</t>
  </si>
  <si>
    <t>2000172727499 Witonia</t>
  </si>
  <si>
    <t>20°01'5,41"</t>
  </si>
  <si>
    <t>52°13'43,66'</t>
  </si>
  <si>
    <t>Sk47</t>
  </si>
  <si>
    <t>Muzeum w Nieborowie i Arkadii</t>
  </si>
  <si>
    <t>Nieborów</t>
  </si>
  <si>
    <t>Kanał Nieborowski km 7+560</t>
  </si>
  <si>
    <t>2000172725929                       Dopływ z Nieborowa</t>
  </si>
  <si>
    <t>Sk48</t>
  </si>
  <si>
    <t>miasto Rawa Mazowiecka</t>
  </si>
  <si>
    <t xml:space="preserve">mech-biol* </t>
  </si>
  <si>
    <t>rów melioracyjny R-A w km 0+93 jego biegu, uchodzący do rzeki Rawki w km 58+130</t>
  </si>
  <si>
    <t>200019272659                         Rawka od Krzemionki do Białki</t>
  </si>
  <si>
    <t>20°16'10,97"</t>
  </si>
  <si>
    <t>51°47'22,92"</t>
  </si>
  <si>
    <t>20°15'58,93"</t>
  </si>
  <si>
    <t>51°47'24,76"</t>
  </si>
  <si>
    <t>Sk49</t>
  </si>
  <si>
    <t>Kurzeszyn</t>
  </si>
  <si>
    <t>rzeka Rawka km 50+450</t>
  </si>
  <si>
    <t>20º16'53.52"</t>
  </si>
  <si>
    <t>51º50'02.69"</t>
  </si>
  <si>
    <t>20º17'01,16"</t>
  </si>
  <si>
    <t>51º50'03,39"</t>
  </si>
  <si>
    <t>Sk50</t>
  </si>
  <si>
    <t xml:space="preserve">Nadleśnictwo Skierniewice-Maków </t>
  </si>
  <si>
    <t>Maków</t>
  </si>
  <si>
    <t>rzeka Pisia Zwierzyniec km 18+950</t>
  </si>
  <si>
    <t>200017272569 Zwierzyniec</t>
  </si>
  <si>
    <t>20°04'57,99"</t>
  </si>
  <si>
    <t>51°57'19,18'</t>
  </si>
  <si>
    <t>Sk51</t>
  </si>
  <si>
    <t xml:space="preserve"> gmina Łanięta</t>
  </si>
  <si>
    <t>Skrwa Lewa km 43+000</t>
  </si>
  <si>
    <t>200017275432                         Skrwa Lewa od źródeł do dopływu spod Polesia Nowego</t>
  </si>
  <si>
    <t>Sk52</t>
  </si>
  <si>
    <t>Zakład Uboju w Koziołkach</t>
  </si>
  <si>
    <t>Dmosin</t>
  </si>
  <si>
    <t>Mroga km 43+900</t>
  </si>
  <si>
    <t>Sk53</t>
  </si>
  <si>
    <t>Zakład Przetwórstwa Mięsnego "KONIAREK" Andrzej Koniarek</t>
  </si>
  <si>
    <t xml:space="preserve">Strzelce  </t>
  </si>
  <si>
    <t>Słudwia km 45+620</t>
  </si>
  <si>
    <t>Sk54</t>
  </si>
  <si>
    <t>Przedsiębiorstwo Produkcyjno-Handlowe "FRUCTODOR"                  Sp.  z o.o. w Bolimowie</t>
  </si>
  <si>
    <t>99-417 Bolimów ul.Senatorska 83</t>
  </si>
  <si>
    <t>Rawka km 13+900</t>
  </si>
  <si>
    <t>2000192726999                       Rawka od Korabiewki do ujścia</t>
  </si>
  <si>
    <t>20°10'42"</t>
  </si>
  <si>
    <t>52°04'12"</t>
  </si>
  <si>
    <t>Sk55</t>
  </si>
  <si>
    <t>gmina Jeżów</t>
  </si>
  <si>
    <t xml:space="preserve">96-047 Jeżów         </t>
  </si>
  <si>
    <t>Jeżów</t>
  </si>
  <si>
    <t>Jeżówka km 0+364</t>
  </si>
  <si>
    <t>19°58'53,17'</t>
  </si>
  <si>
    <t>51°49'16,42"</t>
  </si>
  <si>
    <t>19°97'94,64"</t>
  </si>
  <si>
    <t>51°82'13,63"</t>
  </si>
  <si>
    <t>Sk56</t>
  </si>
  <si>
    <t>Sk57</t>
  </si>
  <si>
    <t>Okręgowa Spółdzielnia Mleczarska Oddział Produkcyjny w Niedrzewiu</t>
  </si>
  <si>
    <t>rów melioracyjny R-A3 km 0+650</t>
  </si>
  <si>
    <t>Sk58</t>
  </si>
  <si>
    <t>Zakład MaszynElektrycznych EMIT S.A.</t>
  </si>
  <si>
    <t>rzeka Słudwia km 27+880</t>
  </si>
  <si>
    <t>19°37'26,21"</t>
  </si>
  <si>
    <t>52°13'59,62"</t>
  </si>
  <si>
    <t>19°37'20"</t>
  </si>
  <si>
    <t>52°14'22"</t>
  </si>
  <si>
    <t>Sk59</t>
  </si>
  <si>
    <t>Ostrowy i Ostrowy Cukrownia</t>
  </si>
  <si>
    <t>Nowe Ostrowy</t>
  </si>
  <si>
    <t>rów melioracyjny R-P km 1+020</t>
  </si>
  <si>
    <t>19°10'23"</t>
  </si>
  <si>
    <t>52°18'19"</t>
  </si>
  <si>
    <t>19°10'35"</t>
  </si>
  <si>
    <t>Sk60</t>
  </si>
  <si>
    <t>gmina Dmosin</t>
  </si>
  <si>
    <t>rzeka Mroga km 32+135</t>
  </si>
  <si>
    <t>Sk61</t>
  </si>
  <si>
    <t>Sk62</t>
  </si>
  <si>
    <t>osiedle Galinki</t>
  </si>
  <si>
    <t xml:space="preserve">20°35'05,94'' </t>
  </si>
  <si>
    <t xml:space="preserve">51°50'14,19''  </t>
  </si>
  <si>
    <t xml:space="preserve">20°35'10,10'' </t>
  </si>
  <si>
    <t xml:space="preserve">51°50'39''  </t>
  </si>
  <si>
    <t>Sk63</t>
  </si>
  <si>
    <t xml:space="preserve">Gmina Lipce Reymontowskie                                      </t>
  </si>
  <si>
    <t>96-127 Lipce Reymontowskie</t>
  </si>
  <si>
    <t>Lipce Reymontowskie</t>
  </si>
  <si>
    <t>rzeka Uchanka km 25+720</t>
  </si>
  <si>
    <t>Sk64</t>
  </si>
  <si>
    <t>REYDROB Spółka Jawna Przedsiębiorstwo Drobiarskie M&amp;M w Lipcach Reymontowskich                              96-127 Lipce Reymontowskie               ul. Golki 19</t>
  </si>
  <si>
    <t>REYDROB Przedsiębiorstwo Drobiarskie w Lipcach Reymontowskich</t>
  </si>
  <si>
    <t xml:space="preserve">96-127 Lipce Reymontowskie ul.Golki 19 </t>
  </si>
  <si>
    <t>rzeka Uchanka km 24+590</t>
  </si>
  <si>
    <t>19°59'59,36"</t>
  </si>
  <si>
    <t>51°55'29,94"</t>
  </si>
  <si>
    <t>Sk65</t>
  </si>
  <si>
    <t>Łęki Kościelne</t>
  </si>
  <si>
    <t>rzeka Ochnia km 2+850</t>
  </si>
  <si>
    <t xml:space="preserve">52°09'46,8” </t>
  </si>
  <si>
    <t>Sk66</t>
  </si>
  <si>
    <t>Ktery</t>
  </si>
  <si>
    <t>rów R-G km 1+720, dalej rzeka Bzura km 102+700</t>
  </si>
  <si>
    <t xml:space="preserve">52°07'24,22” </t>
  </si>
  <si>
    <t>Sk67</t>
  </si>
  <si>
    <t xml:space="preserve">Zespół Szkół w Lubanii                       </t>
  </si>
  <si>
    <t>rów uchodzący do cieku bez nazwy</t>
  </si>
  <si>
    <t>20°35'21,61"</t>
  </si>
  <si>
    <t>51°41'17,88"</t>
  </si>
  <si>
    <t>20°35'22,28"</t>
  </si>
  <si>
    <t>51°41'19,20"</t>
  </si>
  <si>
    <t>Sk68</t>
  </si>
  <si>
    <t>gmina Kiernozia</t>
  </si>
  <si>
    <t>Kiernozia</t>
  </si>
  <si>
    <t>rzeka Nida km 12+480</t>
  </si>
  <si>
    <t>200017272469 Nida</t>
  </si>
  <si>
    <t>19°52'50,64"</t>
  </si>
  <si>
    <t>52°15'54,52"</t>
  </si>
  <si>
    <t xml:space="preserve">19°53'25,93” </t>
  </si>
  <si>
    <t xml:space="preserve">52°15'55,11” </t>
  </si>
  <si>
    <t>Sk69</t>
  </si>
  <si>
    <t>Sk70</t>
  </si>
  <si>
    <t>gmina Słupia</t>
  </si>
  <si>
    <t>Słupia</t>
  </si>
  <si>
    <t>rzeka Łupia-Skierniewka km 55+270</t>
  </si>
  <si>
    <t xml:space="preserve">  </t>
  </si>
  <si>
    <t>19°58'24"</t>
  </si>
  <si>
    <t>51°51'16"</t>
  </si>
  <si>
    <t>19°58'21"</t>
  </si>
  <si>
    <t>51°51'14"</t>
  </si>
  <si>
    <t>Sk71</t>
  </si>
  <si>
    <t>gmina Zduny</t>
  </si>
  <si>
    <t>Zduny</t>
  </si>
  <si>
    <t>Igla km 0 + 475</t>
  </si>
  <si>
    <t>200017272369                         Igla</t>
  </si>
  <si>
    <t>19°48'34"</t>
  </si>
  <si>
    <t>52°07'30"</t>
  </si>
  <si>
    <t>19°48'38"</t>
  </si>
  <si>
    <t>52°07'25"</t>
  </si>
  <si>
    <t>Sk72</t>
  </si>
  <si>
    <t>osiedle Głogowa</t>
  </si>
  <si>
    <t>wylot do rowu melioracyjnego R-3 w km 1+730</t>
  </si>
  <si>
    <t>Sk73</t>
  </si>
  <si>
    <t>osiedle Leszno</t>
  </si>
  <si>
    <t xml:space="preserve">rów melioracyjny R-C km 7 + 765 dopływ Ochni  </t>
  </si>
  <si>
    <t>osiedle Głogowiec</t>
  </si>
  <si>
    <t xml:space="preserve">rów melioracyjny "R-3" km 1+200, dopływ Głogowianki </t>
  </si>
  <si>
    <t>2000172721869                       Głogowianka</t>
  </si>
  <si>
    <t>osiedle Koryta</t>
  </si>
  <si>
    <t xml:space="preserve">rów melioracyjny R-F4 km 5+260 </t>
  </si>
  <si>
    <t xml:space="preserve">  52°07'39''</t>
  </si>
  <si>
    <t>osiedle Borów Łazinek</t>
  </si>
  <si>
    <t xml:space="preserve">rów melioracyjny "F" km 0+130 </t>
  </si>
  <si>
    <t>200019272349                                      Mroga od Mrożycy do ujścia</t>
  </si>
  <si>
    <t xml:space="preserve"> 52°06'57,54''</t>
  </si>
  <si>
    <t>osiedle Walewice</t>
  </si>
  <si>
    <t xml:space="preserve">rów melioracyjny km 3+50, dopływ Mrogi  </t>
  </si>
  <si>
    <t>200019272349                         Mroga od Mrożycy do ujścia</t>
  </si>
  <si>
    <t>Zespół Szkół w Sadkowicach</t>
  </si>
  <si>
    <t>rów melioracyjny 0+26 km dopływ rzeki Rokitna w km 14+280</t>
  </si>
  <si>
    <t>Dom Pomocy Społecznej               w Dąbrowie</t>
  </si>
  <si>
    <t>do ziemi</t>
  </si>
  <si>
    <t>Fundacja PROeM Zako  Zakościele</t>
  </si>
  <si>
    <t>97-215 Inowłódz  Zakościele 80</t>
  </si>
  <si>
    <t>Pilica - km 109+500</t>
  </si>
  <si>
    <t>S1</t>
  </si>
  <si>
    <t>Łask</t>
  </si>
  <si>
    <t xml:space="preserve"> ul. Kilińskiego 102A                                                         98-100 Łask</t>
  </si>
  <si>
    <t>łaski</t>
  </si>
  <si>
    <t>Grabia km 32,043</t>
  </si>
  <si>
    <t xml:space="preserve">600019182873                 Grabia od Dłutówki doDopływu z Anielina </t>
  </si>
  <si>
    <t>S2</t>
  </si>
  <si>
    <t>Łask - Kolumna</t>
  </si>
  <si>
    <t>rów melioracyjny R-11,                            Pałusznica km 4,450</t>
  </si>
  <si>
    <t xml:space="preserve">600016182869               Pałusznica                               </t>
  </si>
  <si>
    <t>S3</t>
  </si>
  <si>
    <t>Kopyść</t>
  </si>
  <si>
    <t>rów melioracyjny R-A km 2,550, Grabia km 22,900</t>
  </si>
  <si>
    <t>S4</t>
  </si>
  <si>
    <t>Sędziejowice</t>
  </si>
  <si>
    <t>rów melioracyjny km 1,200,                             Grabia km 9,700</t>
  </si>
  <si>
    <t>S5</t>
  </si>
  <si>
    <t xml:space="preserve">Oczyszczalnia Marzenin                                       98-160 Sędziejowice </t>
  </si>
  <si>
    <t>Grabia km 21,327</t>
  </si>
  <si>
    <t>S6</t>
  </si>
  <si>
    <t>Buczek</t>
  </si>
  <si>
    <t>98-113 Buczek</t>
  </si>
  <si>
    <t xml:space="preserve">Końska Struga km 12,740 </t>
  </si>
  <si>
    <t>600016182889                         Końska Struga</t>
  </si>
  <si>
    <t>S7</t>
  </si>
  <si>
    <t>Czestków B</t>
  </si>
  <si>
    <t>Czajka km 1,690</t>
  </si>
  <si>
    <t xml:space="preserve">51°32'9,48'' </t>
  </si>
  <si>
    <t xml:space="preserve">51°32'4,7'' </t>
  </si>
  <si>
    <t>S8</t>
  </si>
  <si>
    <t>Widawa</t>
  </si>
  <si>
    <t>mech-biol *</t>
  </si>
  <si>
    <t>Nieciecz km 2,750</t>
  </si>
  <si>
    <t>6000171829299            Nieciecz</t>
  </si>
  <si>
    <t>S9</t>
  </si>
  <si>
    <t>Widawa - Ligota</t>
  </si>
  <si>
    <t>Widawka km 7,145</t>
  </si>
  <si>
    <t>60001918299                       Widawka od Krasówki do ujścia</t>
  </si>
  <si>
    <t>S10</t>
  </si>
  <si>
    <t xml:space="preserve"> Zakład Produkcyjny                                 w Chociwiu </t>
  </si>
  <si>
    <t>Widawka km 19,500</t>
  </si>
  <si>
    <t>S11</t>
  </si>
  <si>
    <t>Zakład Wędliniarski                             Władysław Gabrysiak</t>
  </si>
  <si>
    <t>rów melioracyjny km 4,150,                            Grabia km 15,490</t>
  </si>
  <si>
    <t>600019182899                          Grabia od Dopływu z Anielina do ujścia</t>
  </si>
  <si>
    <t>S12</t>
  </si>
  <si>
    <t>PPHU KAWIKS                                             Masarnia z ubojnią                                                          Karol Chachulski i Wincenty Chachulski                                      Patoki 23</t>
  </si>
  <si>
    <t xml:space="preserve">ziemia,                                                      w pobliżu Dopływu spod Józefowa </t>
  </si>
  <si>
    <t>60001618276                 Dopływ spod Józefowa</t>
  </si>
  <si>
    <t>S13</t>
  </si>
  <si>
    <t>STEC Spółka z o.o.                                      Spółka komandytowa                             Aleksandrówek 29a</t>
  </si>
  <si>
    <t>Aleksandrówek 29a 98-100 Łask</t>
  </si>
  <si>
    <t>rów melioracyjny km 0,040</t>
  </si>
  <si>
    <t>600019182873                   Grabia od Dłutówki do Dopływuz Anielina</t>
  </si>
  <si>
    <t>S14</t>
  </si>
  <si>
    <t>Pajęczno</t>
  </si>
  <si>
    <t>98-330 Pajęczno</t>
  </si>
  <si>
    <t>pajęczański</t>
  </si>
  <si>
    <t>rów nr 364 km 6,000 (zanikający),  Wierznica km 37,100</t>
  </si>
  <si>
    <t>600017181789                  Wierznica</t>
  </si>
  <si>
    <t>S15</t>
  </si>
  <si>
    <t>Działoszyn</t>
  </si>
  <si>
    <t>98-355 Działoszyn</t>
  </si>
  <si>
    <t xml:space="preserve">Warta km 619,650 </t>
  </si>
  <si>
    <t>60001918171                       Warta od Liswarty do Grabarki</t>
  </si>
  <si>
    <t>S16</t>
  </si>
  <si>
    <t>Trębaczew</t>
  </si>
  <si>
    <t>Warta km 621,600</t>
  </si>
  <si>
    <t>S17</t>
  </si>
  <si>
    <t>Urząd Gminy Sulmierzyce                                    ul. Urzędowa 1                                                       98-338 Sulmierzyce</t>
  </si>
  <si>
    <t>Sulmierzyce</t>
  </si>
  <si>
    <t>98-338 Sulmierzyce</t>
  </si>
  <si>
    <t>rów odwodnieniowy - łąkowy,                     Krasówka km 20,000</t>
  </si>
  <si>
    <t>60002318269                      Krasówka</t>
  </si>
  <si>
    <t>S18</t>
  </si>
  <si>
    <t>Bogumiłowice</t>
  </si>
  <si>
    <t>Krętka km 5,700</t>
  </si>
  <si>
    <t>S19</t>
  </si>
  <si>
    <t>Strzelce Wielkie</t>
  </si>
  <si>
    <t>600023181589                      Pisia (wpada do Warty)</t>
  </si>
  <si>
    <t>S20</t>
  </si>
  <si>
    <t>600017181789                       Wierznica</t>
  </si>
  <si>
    <t>S21</t>
  </si>
  <si>
    <t>Szczepan Stanik P.P.H.U. "FRUTICO" Eksport - Import</t>
  </si>
  <si>
    <t>S22</t>
  </si>
  <si>
    <t xml:space="preserve">Robert Bęben                                                                         Zakład Przetwórstwa Owoców                                       i Warzyw "ALMAR"    </t>
  </si>
  <si>
    <t>S23</t>
  </si>
  <si>
    <t>Gmina Rząśnia</t>
  </si>
  <si>
    <t>98-332 Rząśnia</t>
  </si>
  <si>
    <t>Rząśnia</t>
  </si>
  <si>
    <t>Nieciecz km 10,400</t>
  </si>
  <si>
    <t>6000171829299                       Nieciecz</t>
  </si>
  <si>
    <t>S24</t>
  </si>
  <si>
    <t>Dom Pomocy Społecznej                                     w Bobrownikach                                                 98-355 Działoszyn</t>
  </si>
  <si>
    <t>Dom Pomocy Społecznej                               w Bobrownikach</t>
  </si>
  <si>
    <t>600019181759                  Warta od Grabarki do Dopływu spod Bronikowa</t>
  </si>
  <si>
    <t>S25</t>
  </si>
  <si>
    <t>Zakład Przetwórstwa Owoców                              i Warzyw "WALDI - BEN"                             hotel "MALIBU"</t>
  </si>
  <si>
    <t>Warta km 622,580</t>
  </si>
  <si>
    <t>S26</t>
  </si>
  <si>
    <t xml:space="preserve">Urząd Gminy Wartkowice      </t>
  </si>
  <si>
    <t>99-220 Wartkowice</t>
  </si>
  <si>
    <t>poddębicki</t>
  </si>
  <si>
    <t>Wartkowice</t>
  </si>
  <si>
    <t>rów melioracyjny R-C km 5,600                                 Ner km 39,533</t>
  </si>
  <si>
    <t>600020183275                          Ner od Dopływu spod Łężek do Kanału Zbylczyckiego</t>
  </si>
  <si>
    <t>S27</t>
  </si>
  <si>
    <t>Zadzim</t>
  </si>
  <si>
    <t>rów melioracyjny R-H km 1,250, zlewnia rowu U-3, dopływu rzeki Urszulinki</t>
  </si>
  <si>
    <t>Warta (Zb.Jeziorsko)</t>
  </si>
  <si>
    <t>60001718317889                Pichna do Urszulinki</t>
  </si>
  <si>
    <t>S28</t>
  </si>
  <si>
    <t>Pęczniew</t>
  </si>
  <si>
    <t>99-235 Pęczniew</t>
  </si>
  <si>
    <t>Pichna km 1,760</t>
  </si>
  <si>
    <t>Warta                               (Zb. Jeziorsko)</t>
  </si>
  <si>
    <t>6000201831789               Pichna od Urszulinki do ujścia</t>
  </si>
  <si>
    <t>S29</t>
  </si>
  <si>
    <t xml:space="preserve"> Osiedle Mieszkaniowe                      w Sarnowie</t>
  </si>
  <si>
    <t>Sarnów                                                        99-205 Dalików</t>
  </si>
  <si>
    <t>Dalików</t>
  </si>
  <si>
    <t>rów melioracyjny R-7,                                                           Bełdówka km 15,450</t>
  </si>
  <si>
    <t>600017183269                Bełdówka</t>
  </si>
  <si>
    <t>S30</t>
  </si>
  <si>
    <t>Poddębice</t>
  </si>
  <si>
    <t xml:space="preserve">99-200 Poddębice </t>
  </si>
  <si>
    <t>Ner km 50,275</t>
  </si>
  <si>
    <t>S31</t>
  </si>
  <si>
    <t>Dom Pomocy Społecznej                           w Skęczniewie wylot na terenie gminy Pęczniew</t>
  </si>
  <si>
    <t>Warta km 489,080</t>
  </si>
  <si>
    <t>600019183197                  Warta od Zbiornika Jeziorsko do Siekiernika</t>
  </si>
  <si>
    <t>S32</t>
  </si>
  <si>
    <t>Uniejów</t>
  </si>
  <si>
    <t>99-210 Uniejów</t>
  </si>
  <si>
    <t>Warta km 469,550</t>
  </si>
  <si>
    <t>600019183199                  Warta od Siekiernika do Neru</t>
  </si>
  <si>
    <t>S33</t>
  </si>
  <si>
    <t>Siekiernik km 3,814</t>
  </si>
  <si>
    <t>600017183198                     Siekiernik</t>
  </si>
  <si>
    <t>S34</t>
  </si>
  <si>
    <t>Sieradz</t>
  </si>
  <si>
    <t>sieradzki</t>
  </si>
  <si>
    <t>Warta km 515,800</t>
  </si>
  <si>
    <t>600019183159                  Warta od Żegliny do wpływu do Zbiornika Jeziorsko</t>
  </si>
  <si>
    <t>S35</t>
  </si>
  <si>
    <t>Błaszki</t>
  </si>
  <si>
    <t>Borysławice                                             98-235 Błaszki</t>
  </si>
  <si>
    <t>Trojanówka km 25,230</t>
  </si>
  <si>
    <t>600023184689                Pokrzywnica</t>
  </si>
  <si>
    <t>S36</t>
  </si>
  <si>
    <t>Błaszki - Kalinowa</t>
  </si>
  <si>
    <t>rów melioracyjny SW 24 a/1                            km 0,380, Swędrnia</t>
  </si>
  <si>
    <t>6000161848239                Swędrnia do Żabianki</t>
  </si>
  <si>
    <t>S37</t>
  </si>
  <si>
    <t>98-290 Warta</t>
  </si>
  <si>
    <t>rów melioracyjny R-A1 km 0,150,                         rów melioracyjny R-A, Kanał Mazur, Dopływ z Cielc</t>
  </si>
  <si>
    <t xml:space="preserve">Warta </t>
  </si>
  <si>
    <t>600016183174                          Dopływ z Cielc</t>
  </si>
  <si>
    <t>S38</t>
  </si>
  <si>
    <t>Warta - Jeziorsko</t>
  </si>
  <si>
    <t>Jeziorsko                                                  98-290 Warta</t>
  </si>
  <si>
    <t>mech-biol typu LEMNA</t>
  </si>
  <si>
    <t>Zbiornik Jeziorsko</t>
  </si>
  <si>
    <t>6000183179                       Warta ze Zbiornikiem Jeziorsko</t>
  </si>
  <si>
    <t>S39</t>
  </si>
  <si>
    <t>Złoczew</t>
  </si>
  <si>
    <t>98-270 Złoczew</t>
  </si>
  <si>
    <t>rów melioracyjny KZ-2N km 14,800                       Kanał Złoczewski km 3,620                      Oleśnica km 19,300</t>
  </si>
  <si>
    <t>60001718187                      Oleśnica do Pysznej</t>
  </si>
  <si>
    <t>S40</t>
  </si>
  <si>
    <t>Zakład Mięsny "BOROWINA"</t>
  </si>
  <si>
    <t>rów melioracyjny R-7 km 14,647,                     Burdynówka, Oleśnica</t>
  </si>
  <si>
    <t>S41</t>
  </si>
  <si>
    <t>Burzenin</t>
  </si>
  <si>
    <t>98-260 Burzenin</t>
  </si>
  <si>
    <t>rów melioracyjny R-A km 0,290,                                  Warta km 545,450</t>
  </si>
  <si>
    <t>600019181999                   Warta od Wierznicy do Widawki</t>
  </si>
  <si>
    <t>S42</t>
  </si>
  <si>
    <t>Osiedle mieszkaniowe                                         w Niechmirowie</t>
  </si>
  <si>
    <t>rów melioracyjny R-B-2,                               rów melioracyjny R-B, Oleśnica</t>
  </si>
  <si>
    <t>600019181899                     Oleśnica od Pysznej do ujścia</t>
  </si>
  <si>
    <t>S43</t>
  </si>
  <si>
    <t>gmina Brzeźnio</t>
  </si>
  <si>
    <t>Brzeźnio</t>
  </si>
  <si>
    <t>Żeglina km 25,430</t>
  </si>
  <si>
    <t>600017183129                     Żeglina</t>
  </si>
  <si>
    <t>S44</t>
  </si>
  <si>
    <t>Dom Pomocy Społecznej                                            w Sieradzu                                                            Filia w Witowie                                                ul. Armii Krajowej 34                                           98-200 Sieradz</t>
  </si>
  <si>
    <t>Dom Pomocy Społecznej                       w Witowie</t>
  </si>
  <si>
    <t xml:space="preserve"> rów melioracyjny km 0,200,                              Warta km 543,500</t>
  </si>
  <si>
    <t>S45</t>
  </si>
  <si>
    <t>Dom Pomocy Społecznej                                             w Biskupicach</t>
  </si>
  <si>
    <t>Biskupice 72                                           98-200 Sieradz</t>
  </si>
  <si>
    <t>Kanał Mazurek km 2,936, Mazur,          Dopływ z Cielc</t>
  </si>
  <si>
    <t>600016183174                  Dopływ z Cielc</t>
  </si>
  <si>
    <t>S46</t>
  </si>
  <si>
    <t>Dom Pomocy Społecznej                     w Rożdżałach</t>
  </si>
  <si>
    <t>Pichna km 12,680</t>
  </si>
  <si>
    <t>60001718317889                 Pichna do Urszulinki</t>
  </si>
  <si>
    <t>S47</t>
  </si>
  <si>
    <t>Hotel "Na Półboru" w Stawiszczu</t>
  </si>
  <si>
    <t>rów melioracyjny km 2,000,                                                    lewy dopływ rzeki Warty</t>
  </si>
  <si>
    <t>600019183159                  Warta od Żegliny do Zbiornika Jeziorsko</t>
  </si>
  <si>
    <t>S48</t>
  </si>
  <si>
    <t>Agencja Nieruchomości Rolnych Oddział Terenowy w Warszawie Filia w Łodzi                                                                                  ul. Północna 27/29                                                       91-420 Łódź</t>
  </si>
  <si>
    <t>Osiedle Mieszkaniowe Dębołęka</t>
  </si>
  <si>
    <t>Żeglina km 14,700</t>
  </si>
  <si>
    <t>S49</t>
  </si>
  <si>
    <t>Gmina Goszczanów</t>
  </si>
  <si>
    <t>98-215 Goszczanów</t>
  </si>
  <si>
    <t>Goszczanów</t>
  </si>
  <si>
    <t>Swędrnia km 38,217</t>
  </si>
  <si>
    <t>6000161848239           Swędrnia do Żabianki</t>
  </si>
  <si>
    <t>S50</t>
  </si>
  <si>
    <t>Urząd Gminy Wróblew                            Wróblew 15                                                  98-285 Wróblew</t>
  </si>
  <si>
    <t>Wróblew</t>
  </si>
  <si>
    <t>98-285 Wróblew</t>
  </si>
  <si>
    <t>rów melioracyjny RA-8 km 13,700, Dopływ z Sędzic km 6,500,                                     Myja km 0,090</t>
  </si>
  <si>
    <t>6000171831529                        Dopływ z Sędzic</t>
  </si>
  <si>
    <t>S51</t>
  </si>
  <si>
    <t>Urząd Gminy Wróblew                                         Wróblew 15                                                  98-285 Wróblew</t>
  </si>
  <si>
    <t>Szkoła Podstawowa w Słomkowie Mokrym</t>
  </si>
  <si>
    <t>biologiczna</t>
  </si>
  <si>
    <t xml:space="preserve"> rów melioracyjny R-2/H km 3,400, Swędrnia</t>
  </si>
  <si>
    <t>6000161848239             Swędrnia do Żabianki</t>
  </si>
  <si>
    <t>S52</t>
  </si>
  <si>
    <t>Osiedle Mieszkaniowe                                     Wolnica Niechmirowska</t>
  </si>
  <si>
    <t>rów melioracyjny R-A-4 km 3,000, Oleśnica</t>
  </si>
  <si>
    <t>600019181899                                Oleśnica od Pysznej do ujścia</t>
  </si>
  <si>
    <t>S53</t>
  </si>
  <si>
    <t>Brąszewice, Pasie</t>
  </si>
  <si>
    <t>Brąszewice</t>
  </si>
  <si>
    <t xml:space="preserve">Brąszówka km 2,520                                        </t>
  </si>
  <si>
    <t>600017184389                Łużyca</t>
  </si>
  <si>
    <t>S54</t>
  </si>
  <si>
    <t>Wieluń</t>
  </si>
  <si>
    <t>wieluński</t>
  </si>
  <si>
    <t>Kanał  Wieluński 2,705,                                          Pyszna km 16,800</t>
  </si>
  <si>
    <t>6000171818893                                             Pyszna do Dopływu z Gromadzic</t>
  </si>
  <si>
    <t>S55</t>
  </si>
  <si>
    <t>Spółdzielnia Dostawców Mleka                                  w Wieluniu</t>
  </si>
  <si>
    <t>Kanał  Wieluński 2,408,                                Pyszna km 16,800</t>
  </si>
  <si>
    <t>6000171818893                                        Pyszna do Dopływu z Gromadzic</t>
  </si>
  <si>
    <t>S56</t>
  </si>
  <si>
    <t>Mokrsko</t>
  </si>
  <si>
    <t xml:space="preserve">rów Olszyna km 1,400, Pyszna km 23,400  </t>
  </si>
  <si>
    <t>6000171818893                                                              Pyszna do Dopływu z Gromadzic</t>
  </si>
  <si>
    <t>S57</t>
  </si>
  <si>
    <t xml:space="preserve">Zakłady Mięsne Henryk Kania Spółka Akcyjna                       Oddział Mokrsko 343                                                                            </t>
  </si>
  <si>
    <t xml:space="preserve">rów melioracyjny R-D/16,                                         Dopływ z Komornik </t>
  </si>
  <si>
    <t>600017184138                                                                     Dopływ z Komornik</t>
  </si>
  <si>
    <t>S58</t>
  </si>
  <si>
    <t>Osjaków</t>
  </si>
  <si>
    <t>98-320 Osjaków</t>
  </si>
  <si>
    <t>Warta km 568,530</t>
  </si>
  <si>
    <t>600019181779                                                                Warta od Dopływu spod Bronikowa do Wierznicy</t>
  </si>
  <si>
    <t>S59</t>
  </si>
  <si>
    <t xml:space="preserve"> Konopnica</t>
  </si>
  <si>
    <t>ul. Nadwarciańska 2                                              98-313 Konopnica</t>
  </si>
  <si>
    <t>Konopnica</t>
  </si>
  <si>
    <t>Warta km 560,170</t>
  </si>
  <si>
    <t>600019181999                                                         Warta od Wierznicy do Widawki</t>
  </si>
  <si>
    <t>S60</t>
  </si>
  <si>
    <t>Rychłocice 109A                                       98-313 Konopnica</t>
  </si>
  <si>
    <t>600019181999                                                                   Warta od Wierznicy do Widawki</t>
  </si>
  <si>
    <t>S61</t>
  </si>
  <si>
    <t>Skomlin</t>
  </si>
  <si>
    <t>98-346 Skomlin</t>
  </si>
  <si>
    <t>rów R-E, Kanał Skomlin-Toplin                                 km 4,8</t>
  </si>
  <si>
    <t>60002318414                                                               Kanał Skomlin-Toplin</t>
  </si>
  <si>
    <t>S62</t>
  </si>
  <si>
    <t xml:space="preserve"> Czarnożyły</t>
  </si>
  <si>
    <t>98-310 Czarnożyły</t>
  </si>
  <si>
    <t>Czarnożyły</t>
  </si>
  <si>
    <t xml:space="preserve">rów R-1/6 km 9+80,                                                  Dopływ z Gromadzic  </t>
  </si>
  <si>
    <t>6000161818894                                                 Dopływ z Gromadzic</t>
  </si>
  <si>
    <t>S63</t>
  </si>
  <si>
    <t>Ostrówek</t>
  </si>
  <si>
    <t xml:space="preserve">Pyszna km 3,650      </t>
  </si>
  <si>
    <t>600019181899                                                                             Oleśnica od Pysznej do ujścia</t>
  </si>
  <si>
    <t>S64</t>
  </si>
  <si>
    <t>Dom Pomocy Społecznej                w Skrzynnie</t>
  </si>
  <si>
    <t xml:space="preserve">Pyszna km 5,355   </t>
  </si>
  <si>
    <t>600019181899                                                                                     Oleśnica od Pysznej do ujścia</t>
  </si>
  <si>
    <t>S65</t>
  </si>
  <si>
    <t>Ośrodek Szkoleniowo-Wypoczynkowy "NADWARCIAŃSKI GRÓD"                                                                 Załęcze Wielkie 89                                                   98-335 Pątnów</t>
  </si>
  <si>
    <t>Załęcze Wielkie 89                                                     98-335 Pątnów</t>
  </si>
  <si>
    <t>Pątnów</t>
  </si>
  <si>
    <t>Warta km 600,250</t>
  </si>
  <si>
    <t>600019181759                                                                     Warta od Grabarki do Dopływu spod Bronikowa</t>
  </si>
  <si>
    <t>S66</t>
  </si>
  <si>
    <t>Wierzchlas</t>
  </si>
  <si>
    <t>Warta km 583,300</t>
  </si>
  <si>
    <t>600019181759                                                                       Warta od Grabarki do Dopływu spod Bronikowa</t>
  </si>
  <si>
    <t>S67</t>
  </si>
  <si>
    <t>Wieruszów</t>
  </si>
  <si>
    <t>98-400  Wieruszów</t>
  </si>
  <si>
    <t>wieruszowski</t>
  </si>
  <si>
    <t>Prosna km 140,100</t>
  </si>
  <si>
    <t>600019184311                                                            Prosna od Wyderki do Brzeźnicy</t>
  </si>
  <si>
    <t>S68</t>
  </si>
  <si>
    <t>Sokolniki</t>
  </si>
  <si>
    <t>rów melioracyjny nr 16,                                          Struga Węglewska km 22,796</t>
  </si>
  <si>
    <t>600017184329                                                                       Struga Węglewska</t>
  </si>
  <si>
    <t>S69</t>
  </si>
  <si>
    <t>Łubnice</t>
  </si>
  <si>
    <t>ul. Byczyńska                                                                    98-432 Łubnice</t>
  </si>
  <si>
    <t>rów melioracyjny "B" km 13,320                                                        Prosna km 171,500</t>
  </si>
  <si>
    <t>600019184311                                                                   Prosna od Wyderki do Brzeźnicy</t>
  </si>
  <si>
    <t>S70</t>
  </si>
  <si>
    <t>Lututów</t>
  </si>
  <si>
    <t>98-360  Lututów</t>
  </si>
  <si>
    <t>rów melioracyjny R-I,                                            Struga Węglewska km 17,500</t>
  </si>
  <si>
    <t>600017184329                                                                        Struga Weglewska</t>
  </si>
  <si>
    <t>S71</t>
  </si>
  <si>
    <t>Czastary</t>
  </si>
  <si>
    <t>rów ew. nr 644 km 10,625,                                            Dopływ spod Brzezin</t>
  </si>
  <si>
    <t>6000171841949                                                               Dopływ spod Brzezin</t>
  </si>
  <si>
    <t>S72</t>
  </si>
  <si>
    <t>Bolesławiec</t>
  </si>
  <si>
    <t>Prosna km 155,750</t>
  </si>
  <si>
    <t>600019184311                                                                      Prosna od Wyderki do Brzeźnicy</t>
  </si>
  <si>
    <t>S73</t>
  </si>
  <si>
    <t>Galewice</t>
  </si>
  <si>
    <t xml:space="preserve">ul. Leśna 6                                                     98-405 Galewice            </t>
  </si>
  <si>
    <t>rów Z 1.1. km 0+100,                                                            Struga Zamość, Prosna</t>
  </si>
  <si>
    <t xml:space="preserve">600017184314                                                                     Struga Zamość   </t>
  </si>
  <si>
    <t xml:space="preserve">51°20'59,16" </t>
  </si>
  <si>
    <t xml:space="preserve">18° 16'4,8" </t>
  </si>
  <si>
    <t xml:space="preserve">51°21'0,78" </t>
  </si>
  <si>
    <t>S74</t>
  </si>
  <si>
    <t>Dom Pomocy Społecznej                 Chróścin - Wieś 50                                                  98-430 Bolesławiec</t>
  </si>
  <si>
    <t xml:space="preserve">Dom Pomocy Społecznej                Chróścin - Wieś                              </t>
  </si>
  <si>
    <t>rów melioracyjny R-W24 km 1,200, Prosna</t>
  </si>
  <si>
    <t>600019184311                                                              Prosna od Wyderki do Brzeźnicy</t>
  </si>
  <si>
    <t>S75</t>
  </si>
  <si>
    <t>PFLEIDERER Prospan S.A.                                     w Wieruszowie</t>
  </si>
  <si>
    <t>ul. Bolesławiecka 10                                                                             98-400 Wieruszów</t>
  </si>
  <si>
    <t>rów melioracyjny wylot W1 km 1,022, Prosna km 144,600</t>
  </si>
  <si>
    <t>600019184311                                                                  Prosna od Wyderki do Brzeźnicy</t>
  </si>
  <si>
    <t xml:space="preserve">18°09'59,2" </t>
  </si>
  <si>
    <t xml:space="preserve">51°17'15,7" </t>
  </si>
  <si>
    <t>S76</t>
  </si>
  <si>
    <t>ul. Bolesławiecka 10                                                                        98-400 Wieruszów</t>
  </si>
  <si>
    <t xml:space="preserve">mechaniczna             A) mechaniczno-chemiczna </t>
  </si>
  <si>
    <t>rów melioracyjny wylot W2 km 2,400, Prosna km 144,600</t>
  </si>
  <si>
    <t>600019184311                   Prosna od Wyderki do Brzeźnicy</t>
  </si>
  <si>
    <t>S77</t>
  </si>
  <si>
    <t>Zduńska Wola</t>
  </si>
  <si>
    <t>ul. Tymienicka 23                                                          98-220 Zduńska Wola</t>
  </si>
  <si>
    <t>zduńskowolski</t>
  </si>
  <si>
    <t>Pichna km 30, 240</t>
  </si>
  <si>
    <t>Warta                                                                                (Zb.Jeziorsko)</t>
  </si>
  <si>
    <t>60001718317889                                                     Pichna do Urszulinki</t>
  </si>
  <si>
    <t>S78</t>
  </si>
  <si>
    <t>Oczyszczalnia Gminna                                                   w Wojsławicach</t>
  </si>
  <si>
    <t>Wojsławice                                                     98-220 Zduńska Wola</t>
  </si>
  <si>
    <t xml:space="preserve">mech-biol </t>
  </si>
  <si>
    <t xml:space="preserve">staw przepływowy, Pichna 20,800 </t>
  </si>
  <si>
    <t>Warta                                                                          (Zb.Jeziorsko)</t>
  </si>
  <si>
    <t>60001718317889                                                                Pichna do Urszulinki</t>
  </si>
  <si>
    <t>S79</t>
  </si>
  <si>
    <t>Szadek</t>
  </si>
  <si>
    <t>ul. Przedmieście Grabowiny                                      98-240 Szadek</t>
  </si>
  <si>
    <t xml:space="preserve">Pichna Szadkowicka km 14,050   </t>
  </si>
  <si>
    <t>Warta                                                                        (Zb.Jeziorsko)</t>
  </si>
  <si>
    <t>60001718317889                                                                     Pichna do Urszulinki</t>
  </si>
  <si>
    <t>S80</t>
  </si>
  <si>
    <t>Zapolice</t>
  </si>
  <si>
    <t>ul. Parkowa                                                         98-161 Zapolice</t>
  </si>
  <si>
    <t>rów W-1 km 0,250, Widełka km 0,500, Warta  km 537,000</t>
  </si>
  <si>
    <t>600019183119                                                                     Warta od Widawki doŻegliny</t>
  </si>
  <si>
    <t>S81</t>
  </si>
  <si>
    <t>AVES Sp. z o.o.</t>
  </si>
  <si>
    <t xml:space="preserve"> Gajewniki 16                                                         98-220 Zduńska Wola</t>
  </si>
  <si>
    <t>Tymianka km 7,061</t>
  </si>
  <si>
    <t>600016182892                                                                      Tymianka</t>
  </si>
  <si>
    <t>S82</t>
  </si>
  <si>
    <t>Dom Pomocy Społecznej                                       w Przatówku</t>
  </si>
  <si>
    <t>Przatówek 1                                                                    98-240 Szadek</t>
  </si>
  <si>
    <t>rów melioracyjny R-G km 4,750,                                                                                              Pichna  Szadkowicka km 15,900</t>
  </si>
  <si>
    <t>Warta                                                          (Zb.Jeziorsko)</t>
  </si>
  <si>
    <t>S83</t>
  </si>
  <si>
    <t>PKP CARGOTABOR Sp. z o.o. Zakład Napraw Taboru                                           w Zduńskiej Woli - Karsznice</t>
  </si>
  <si>
    <t>ul. Kolejowa 6 Karsznice                                     98-220 Zduńska Wola</t>
  </si>
  <si>
    <t>rów melioracyjny R-1/1 km 0,190,                  rów melioracyjny R-1 km 0,800,                                                                                     Tymianka km 2,800</t>
  </si>
  <si>
    <t>600016182892                                                                   Tymianka</t>
  </si>
  <si>
    <t>S84</t>
  </si>
  <si>
    <t xml:space="preserve">ELEKTROCIEPŁOWNIA "ZDUŃSKA WOLA" Sp. z o.o.       </t>
  </si>
  <si>
    <t>ul. Murarska 21                                                                98-220 Zduńska Wola</t>
  </si>
  <si>
    <t>rów D2-A (dopływ rzeki Pichny)                                                                                      Pichna km 30,200</t>
  </si>
  <si>
    <t>Warta                                                                      (Zb.Jeziorsko)</t>
  </si>
  <si>
    <t>60001718317889                                                                   Pichna do Urszulinki</t>
  </si>
  <si>
    <t>S85</t>
  </si>
  <si>
    <t xml:space="preserve">Pichna Szadkowicka km 7,870   </t>
  </si>
  <si>
    <t>Warta                                                                                   (Zb.Jeziorsko)</t>
  </si>
  <si>
    <t>60001718317889                                                               Pichna do Urszulinki</t>
  </si>
  <si>
    <t>Gmina Brzeźnio</t>
  </si>
  <si>
    <t>rów melioracyjny km 1,020,                                      rów Nad Wilczyńcem, Żeglina</t>
  </si>
  <si>
    <t>19°39'25,28''</t>
  </si>
  <si>
    <t>19°35'35,15''</t>
  </si>
  <si>
    <t>19°40'25,28''</t>
  </si>
  <si>
    <t>19°39'27''</t>
  </si>
  <si>
    <t>19°17'29,11''</t>
  </si>
  <si>
    <t>19°17'0,26"</t>
  </si>
  <si>
    <t>19°16'36,57"</t>
  </si>
  <si>
    <t>19°10'59,7"</t>
  </si>
  <si>
    <t>19°20'37,62''</t>
  </si>
  <si>
    <r>
      <t>19</t>
    </r>
    <r>
      <rPr>
        <b/>
        <sz val="16"/>
        <rFont val="Arial"/>
        <family val="2"/>
        <charset val="238"/>
      </rPr>
      <t>°</t>
    </r>
    <r>
      <rPr>
        <b/>
        <sz val="16"/>
        <rFont val="Arial CE"/>
        <charset val="238"/>
      </rPr>
      <t>7'36,47''</t>
    </r>
  </si>
  <si>
    <t>19°12'04''</t>
  </si>
  <si>
    <t>19°13'13''</t>
  </si>
  <si>
    <t>19°15'13''</t>
  </si>
  <si>
    <t>19°21'38''</t>
  </si>
  <si>
    <t>19°28'19,38''</t>
  </si>
  <si>
    <t>19°31'20''</t>
  </si>
  <si>
    <t>19°34'52,40''</t>
  </si>
  <si>
    <t>19°15'46''</t>
  </si>
  <si>
    <t>19°16'03''</t>
  </si>
  <si>
    <t>19°22'42,14''</t>
  </si>
  <si>
    <t>19°22'57,57''</t>
  </si>
  <si>
    <t>19°21'33,3''</t>
  </si>
  <si>
    <t>19°16'2,97''</t>
  </si>
  <si>
    <t>19°18'16''</t>
  </si>
  <si>
    <t xml:space="preserve">19°26'28,30''  </t>
  </si>
  <si>
    <t>19°37'58,6''</t>
  </si>
  <si>
    <t>19°14'44,9''</t>
  </si>
  <si>
    <t>19°14'08''</t>
  </si>
  <si>
    <t>19°28'20,03''</t>
  </si>
  <si>
    <t>19°33'14,2''</t>
  </si>
  <si>
    <t>19°26'3,53''</t>
  </si>
  <si>
    <t>19°40'19,24''</t>
  </si>
  <si>
    <t>19°24'14,12''</t>
  </si>
  <si>
    <t>51°55'45,46''</t>
  </si>
  <si>
    <t>51º58'24,17''</t>
  </si>
  <si>
    <t>51°51'10,84''</t>
  </si>
  <si>
    <t>51°57'13,12''</t>
  </si>
  <si>
    <t>51°42'38''</t>
  </si>
  <si>
    <t>51°48'42,0''</t>
  </si>
  <si>
    <t>51°45'10,13"</t>
  </si>
  <si>
    <t>52°01'30,35"</t>
  </si>
  <si>
    <t>52°00'38,9"</t>
  </si>
  <si>
    <t>51°43'36,50''</t>
  </si>
  <si>
    <t>52˚00'28,66''</t>
  </si>
  <si>
    <t>51°57'16''</t>
  </si>
  <si>
    <t>51°56'48''</t>
  </si>
  <si>
    <t>51°55'27''</t>
  </si>
  <si>
    <t>51°58'35''</t>
  </si>
  <si>
    <t>51°40'25''</t>
  </si>
  <si>
    <t>51°54'20,48''</t>
  </si>
  <si>
    <r>
      <t>51</t>
    </r>
    <r>
      <rPr>
        <b/>
        <sz val="16"/>
        <rFont val="Calibri"/>
        <family val="2"/>
        <charset val="238"/>
      </rPr>
      <t>°</t>
    </r>
    <r>
      <rPr>
        <b/>
        <sz val="16"/>
        <rFont val="Arial"/>
        <family val="2"/>
        <charset val="238"/>
      </rPr>
      <t>46'06,05''</t>
    </r>
  </si>
  <si>
    <t>51°38'22,9''</t>
  </si>
  <si>
    <t>51°41'8,35''</t>
  </si>
  <si>
    <r>
      <t>51</t>
    </r>
    <r>
      <rPr>
        <b/>
        <sz val="16"/>
        <rFont val="Calibri"/>
        <family val="2"/>
        <charset val="238"/>
      </rPr>
      <t>°</t>
    </r>
    <r>
      <rPr>
        <b/>
        <sz val="16"/>
        <rFont val="Arial"/>
        <family val="2"/>
        <charset val="238"/>
      </rPr>
      <t>55'57,62''</t>
    </r>
  </si>
  <si>
    <r>
      <t>51</t>
    </r>
    <r>
      <rPr>
        <b/>
        <sz val="16"/>
        <rFont val="Calibri"/>
        <family val="2"/>
        <charset val="238"/>
      </rPr>
      <t>°</t>
    </r>
    <r>
      <rPr>
        <b/>
        <sz val="16"/>
        <rFont val="Arial"/>
        <family val="2"/>
        <charset val="238"/>
      </rPr>
      <t>58'18,7''</t>
    </r>
  </si>
  <si>
    <t>52°00'19,93''</t>
  </si>
  <si>
    <t>51°53'43,6''</t>
  </si>
  <si>
    <t>19°03'7,83''</t>
  </si>
  <si>
    <t>51°49'8,22''</t>
  </si>
  <si>
    <t>51°51'14,69''</t>
  </si>
  <si>
    <t>19°25'52,17''</t>
  </si>
  <si>
    <t>51°39'44,38''</t>
  </si>
  <si>
    <t>19°17'30,9''</t>
  </si>
  <si>
    <t>51°58'53,9''</t>
  </si>
  <si>
    <t>19°28'46,33''</t>
  </si>
  <si>
    <t>51°39'03,57''</t>
  </si>
  <si>
    <t>19º17'40,3"</t>
  </si>
  <si>
    <t>52º18'09,4"</t>
  </si>
  <si>
    <t>oczyszczalnia ścieków Własnościowej Spółdzielni Mieszkaniowek "Bratek" w Bratoszewicach</t>
  </si>
  <si>
    <t>miejska oczyszczalnia ścieków w Głownie</t>
  </si>
  <si>
    <t>oczyszczalnia ścieków bytowych w Dobieszkowie</t>
  </si>
  <si>
    <t>zakładowa oczyszczalnia ścieków w Głownie</t>
  </si>
  <si>
    <t>zakładowa oczyszczalnia ścieków  w Kraszewie</t>
  </si>
  <si>
    <t>oczyczczalnia ścieków - SUW  w Aleksandrowie Łódzkim</t>
  </si>
  <si>
    <t xml:space="preserve">oczyszczalnia ścieków  - SUW w Bełdowie </t>
  </si>
  <si>
    <t>oczyszczalnia ścieków - SUW Wydział Produkcji Wody "Sulejów" Ujęcie wody w Kalinku</t>
  </si>
  <si>
    <t>oczyszczalnia ścieków - DPS w Konstantynowie Łódzkim</t>
  </si>
  <si>
    <t>oczyszczalnia ścieków w  Leśmierzu</t>
  </si>
  <si>
    <t>oczyszczalnia ścieków w Skromnicy</t>
  </si>
  <si>
    <t>miejska oczyszczalnia ścieków  w Cedrowicach (miasto Ozorków)</t>
  </si>
  <si>
    <t>oczyszczalnia ścieków w Parzęczewie ul. Kątna</t>
  </si>
  <si>
    <t>oczyszczalnia ścieków w Parzęczewie ul. Ozorkowska</t>
  </si>
  <si>
    <t>oczyszczalnia ścieków w Chociszewie</t>
  </si>
  <si>
    <t>oczyszczalnia ścieków w Pełczyskach</t>
  </si>
  <si>
    <t>miejska oczyszczalnia ścieków w  Rudzie Bugaj (dla miasta Aleksandrów Ł)</t>
  </si>
  <si>
    <t>gminna oczyszczalnia ścieków w Rzgowie</t>
  </si>
  <si>
    <t>oczyszczalnia ścieków - SUW w Grodzisku</t>
  </si>
  <si>
    <t>oczyszczalnia ścieków w Strykowie</t>
  </si>
  <si>
    <t>miejska oczyszczalnia ścieków w Zgierzu</t>
  </si>
  <si>
    <t>gminna oczyszczalnia ścieków w Dobroniu</t>
  </si>
  <si>
    <t>osiedlowa oczyszczalnia ścieków w Nakielnicy</t>
  </si>
  <si>
    <t>oczyszczalnia ścieków - SUW w Konstantynowie Łódzkim</t>
  </si>
  <si>
    <t>gminna oczyszczalnia ścieków w Dłutowie</t>
  </si>
  <si>
    <t>oczyszczalnia ścieków - SUW w Dłutowie</t>
  </si>
  <si>
    <t>osiedlowa oczyszczalnia ścieków w Lućmierzu</t>
  </si>
  <si>
    <t>oczyszczalnia ścieków wód popłucznych i wód opadowych w Aleksandrii</t>
  </si>
  <si>
    <t>oczyszczalnia ścieków Zakład Poprawczy w Konstantynowie Łódzkim</t>
  </si>
  <si>
    <t>oczyszczalnia ścieków Domu Dziecka w Porszewicach</t>
  </si>
  <si>
    <t>oczyszczalnia ścieków  Domu Dziecka w Dąbrówce Strumiany</t>
  </si>
  <si>
    <t>oczyszczalnia ścieków w Byszewach</t>
  </si>
  <si>
    <t>przyszkolna oczyszczalnia ścieków w Wiączyniu Dolnym</t>
  </si>
  <si>
    <t>zakładowa oczyszczalnia ścieków w Dobroniu - Jantoń</t>
  </si>
  <si>
    <t>oczyszczalnia ścieków przemysłowych w Pabianicach</t>
  </si>
  <si>
    <t>zakładowa oczyszczalnia ścieków w Pabianicach</t>
  </si>
  <si>
    <t xml:space="preserve">zakładowa oczyszczalnia ścieków SUW  w Pabianicach </t>
  </si>
  <si>
    <t>oczyszczalnia ścieków  w Sierpowie-baza PKS   (ścieki bytowe, technologiczne, wody opadowe i roztopowe)</t>
  </si>
  <si>
    <t>zakładowa oczyszczalnia ścieków w Starowej Górze</t>
  </si>
  <si>
    <t>oczyszczalnia ścieków Ośrodka Kultury w Dzierżąznej</t>
  </si>
  <si>
    <t>przyszkolna oczyszczalnia ścieków w Grotnikach</t>
  </si>
  <si>
    <t>przyszkolna oczyszczalnia ścieków w Mąkolicach</t>
  </si>
  <si>
    <t>zakładowa oczyszczalnia ścieków w Dąbrówce-Strumiany</t>
  </si>
  <si>
    <t>zakładowa oczyszczalnia ścieków w Rzgowie</t>
  </si>
  <si>
    <t>gminna oczyszczalnia ścieków w Plichtowie</t>
  </si>
  <si>
    <t xml:space="preserve">szkolna oczyszczalnia ścieków w Lipinach </t>
  </si>
  <si>
    <t>oczyszczalnia ścieków bytowo-gospodczych w Zgierzu</t>
  </si>
  <si>
    <t>oczyszczalnia ścieków bytowych Jednostki Wojskowej w Leźnicy Wielkiej</t>
  </si>
  <si>
    <t>oczyszczalnia ścieków  w Leźnicy Wielkiej</t>
  </si>
  <si>
    <t xml:space="preserve">zakładowa oczyszczalnia ścieków w Woli Zaradzyńskiej </t>
  </si>
  <si>
    <t xml:space="preserve">zakładowa oczyszczalnia ścieków w Cedrowicach </t>
  </si>
  <si>
    <t>oczyszczalnia ścieków Dąbrowskiego  w Rzgowie</t>
  </si>
  <si>
    <t>miejska oczyszczalnia ścieków w Przedborzu</t>
  </si>
  <si>
    <t>oczyszczalnia ścieków dla miasta i gminy Sulejów</t>
  </si>
  <si>
    <t>gminna oczyszczalnia ścieków w Będkowie</t>
  </si>
  <si>
    <t>gminna oczyszczalnia ścieków w Zagórach</t>
  </si>
  <si>
    <t>oczyszczalnia ścieków w Zakościelu</t>
  </si>
  <si>
    <t>zakładowa oczyszczalnia ścieków w Niedośpielinie</t>
  </si>
  <si>
    <t>miejska oczyszczalnia ścieków w Koluszkach</t>
  </si>
  <si>
    <t>osiedlowa oczyszczalnia ścieków w Chełmie</t>
  </si>
  <si>
    <t>gminna oczyszczalnia ścieków w Tuszynie</t>
  </si>
  <si>
    <t>gminna oczyszczalnia ścieków w Spale</t>
  </si>
  <si>
    <t>gminna oczyszczalnia ścieków w Czarnocinie</t>
  </si>
  <si>
    <t>zakładowa oczyszczalnia ścieków w Koluszkach</t>
  </si>
  <si>
    <t>oczyszczalnia ścieków w Spale</t>
  </si>
  <si>
    <t>oczyszczalnia ścieków - DPS w Lisowicach</t>
  </si>
  <si>
    <t>oczyszczalnia ścieków w Psarach Starych</t>
  </si>
  <si>
    <t>gminna oczyszczalnia ścieków w Wolborzu</t>
  </si>
  <si>
    <t>miejska oczyszczalnia ścieków w Piotrkowie Tryb.</t>
  </si>
  <si>
    <t>oczyszczalnia ścieków - SUW Szczekanica w Piotrkowie Tryb.</t>
  </si>
  <si>
    <t>oczyszczalnia ścieków - SUW Żwirki w Piotrkowie Tryb.</t>
  </si>
  <si>
    <t>oczyszczalnia ścieków Ośrodka Wczasowego "Zacisze" w Spale</t>
  </si>
  <si>
    <t>gminna oczyszczalnia ścieków w Gorzkowicach</t>
  </si>
  <si>
    <t>zakładowa oczyszczalnia ścieków w Gorzkowicach</t>
  </si>
  <si>
    <t>gminna oczyszczalnia ścieków w Lubochni</t>
  </si>
  <si>
    <t>miejska oczyszczalnia ścieków w Opocznie</t>
  </si>
  <si>
    <t>gminna oczyszczalnia ścieków w Rokicinach</t>
  </si>
  <si>
    <t>zakładowa oczyszczalnia ścieków w Kol. Rokiciny</t>
  </si>
  <si>
    <t>miejska oczyszczalnia ścieków w Bełchatowie</t>
  </si>
  <si>
    <t>gminna oczyszczalnia ścieków w Gidlach</t>
  </si>
  <si>
    <t>gminna oczyszczalnia ścieków w Gomunicach</t>
  </si>
  <si>
    <t>oczyszczalnia ścieków Łuszczanowicach</t>
  </si>
  <si>
    <t>oczyszczalnia ścieków w Łękińsku</t>
  </si>
  <si>
    <t>oczyszczalnia ścieków w Kleszczowie</t>
  </si>
  <si>
    <t>oczyszczalnia ścieków w Żłobnicy</t>
  </si>
  <si>
    <t>szkolna oczyszczalnia ścieków w Bujnach</t>
  </si>
  <si>
    <t>zakładowa oczyszczalnia ścieków W1  w Radomsku</t>
  </si>
  <si>
    <t>gminna oczyszczalnia ścieków w Woli Krzysztoporskiej</t>
  </si>
  <si>
    <t>zakładowa oczyszczalnia ścieków w Pile Ruszczyńskiej</t>
  </si>
  <si>
    <t>centralna oczyszczalnia ścieków w Rogowcu</t>
  </si>
  <si>
    <t>oczyszczalnia ścieków OSIR Wawrzkowizna</t>
  </si>
  <si>
    <t>gminna oczyszczalnia ścieków w Szczercowie</t>
  </si>
  <si>
    <t>zakładowa oczyszczalnia ścieków w Szczercowie</t>
  </si>
  <si>
    <t>miejska oczyszczalnia ścieków w Kamieńsku</t>
  </si>
  <si>
    <t>gminna oczyszczalnia ścieków Lgocie Wielkiej</t>
  </si>
  <si>
    <t>oczyszczalnia ścieków w Zelowie</t>
  </si>
  <si>
    <t>miejska oczyszczalnia ścieków w Radomsku</t>
  </si>
  <si>
    <t>oczyszczalnia ścieków w Wygiełzowie</t>
  </si>
  <si>
    <t>gminna oczyszczalnia ścieków w Drzewicy</t>
  </si>
  <si>
    <t>zakładowa oczyszczalnia ścieków  w Jarostach</t>
  </si>
  <si>
    <t>przyszpitalna oczyszczalnia ścieków Tuszynie</t>
  </si>
  <si>
    <t>szkolna oczyszczalnia ścieków w Wolborzu</t>
  </si>
  <si>
    <t>oczyszczalnia ścieków SUW w Rokicinach</t>
  </si>
  <si>
    <t>gminna oczyszczalnia ścieków w Bartoszówce</t>
  </si>
  <si>
    <t>miejska oczyszczalnia ścieków w Tomaszowie Maz.</t>
  </si>
  <si>
    <t>oczyszczalnia ścieków DPS w Łochyńsku</t>
  </si>
  <si>
    <t>gminna oczyszczalnia ścieków w Paradyżu</t>
  </si>
  <si>
    <t>gminna oczyszczalnia ścieków w Poświętnem</t>
  </si>
  <si>
    <t>osiedlowa oczyszczalnia ścieków w Żerominie</t>
  </si>
  <si>
    <t>zakładowa oczyszczalnia ścieków BAKALLAND w Osinie</t>
  </si>
  <si>
    <t>gminna oczyszczalnia ścieków w Ruścu</t>
  </si>
  <si>
    <t>gminna oczyszczalnia ścieków w Rozprzy</t>
  </si>
  <si>
    <t>gminna oczyszczalnia ścieków w Moszczenicy</t>
  </si>
  <si>
    <t>gminna oczyszczalnia ścieków w Ręcznie</t>
  </si>
  <si>
    <t>oczyszczalnia ścieków w Smardzewicach</t>
  </si>
  <si>
    <t>gminna oczyszczalnia ścieków w Wielgomłynych</t>
  </si>
  <si>
    <t>wiejska oczyszczalnia ścieków w Ciebłowicach Duże</t>
  </si>
  <si>
    <t xml:space="preserve"> gminna oczyszczalnia ścieków w Radziechowicach</t>
  </si>
  <si>
    <t>gminna oczyszczalnia ścieków w Żytnie</t>
  </si>
  <si>
    <t>oczyszczalnia ścieków -  SUW w Tomaszowie Maz.</t>
  </si>
  <si>
    <t>osiedlowa oczyszczalnia ścieków w Klukach</t>
  </si>
  <si>
    <t>zakładowa oczyszczalnia ścieków w Chabielicach</t>
  </si>
  <si>
    <t>gminna oczyszczalnia ścieków w Kobielach Wielkich</t>
  </si>
  <si>
    <t>gminna oczyszczalnia ścieków w Kodrębiu</t>
  </si>
  <si>
    <t>gminna oczyszczalnia ścieków w Zawadach</t>
  </si>
  <si>
    <t>oczyszczalnia ścieków w Polichnie</t>
  </si>
  <si>
    <t>gminna oczyszczalnia ścieków w Białaczowie</t>
  </si>
  <si>
    <t>oczyszczalnia ścieków w Milejowie</t>
  </si>
  <si>
    <t>osiedlowa oczyszczalnia ścieków w Drużbicach</t>
  </si>
  <si>
    <t>zakładowa oczyszczalnia w Niewiadowie</t>
  </si>
  <si>
    <t>gminna oczyszczalnia ścieków w Niewiadowie</t>
  </si>
  <si>
    <t>oczyszczalnia ścieków - DPS w Zabłotach</t>
  </si>
  <si>
    <t xml:space="preserve">gminna oczyszczalnia ścieków Żarnowie </t>
  </si>
  <si>
    <t>wiejska oczyszczalnia ścieków w Bukowiu Dolnym</t>
  </si>
  <si>
    <t>zakładowa oczyszczalnia ścieków w Ruścu</t>
  </si>
  <si>
    <t>oczyszczalnia ścieków Łękach Szlacheckich</t>
  </si>
  <si>
    <t>gminna oczyszczalnia ścieków w Mniszkowie</t>
  </si>
  <si>
    <t>oczyszczalnia ścieków w Borowiecku</t>
  </si>
  <si>
    <t>oczyszczalnia ścieków - SUW w Białej Górze</t>
  </si>
  <si>
    <t>gminna oczyszczalnia ścieków w Dobryszycach</t>
  </si>
  <si>
    <t>zakładowa oczyszczalnia ścieków w Danielowie (ścieki wykorzystane rolniczo)</t>
  </si>
  <si>
    <t>zakładowa oczyszczalnia ścieków w Wólce Włościańskiej</t>
  </si>
  <si>
    <t>oczyszczalnia ścieków - SUW w Koluszkach</t>
  </si>
  <si>
    <t xml:space="preserve">oczyszczalnia ścieków w Koluszkach </t>
  </si>
  <si>
    <t>gminna oczyszczalnia ścieków w Grabicy</t>
  </si>
  <si>
    <t>oczyszczalnia ścieków w Żelechlinku</t>
  </si>
  <si>
    <t>oczyszczalnia ścieków - SUW w Szydłowie</t>
  </si>
  <si>
    <t>oczyszczalnia ścieków - SUW w Ostrowie</t>
  </si>
  <si>
    <t>oczyszczalnia ścieków w Niechcicach</t>
  </si>
  <si>
    <t>gminna oczyszczalnia ścieków w Trojanowie</t>
  </si>
  <si>
    <t>gminna oczyszczalnia ścieków w Zachorzowie Kol.</t>
  </si>
  <si>
    <t>oczyszczalnia ścieków w Rasach</t>
  </si>
  <si>
    <t>oczyszczalnia ścieków w Lubcu</t>
  </si>
  <si>
    <t>oczyszczalnia ścieków w Magdalenowie</t>
  </si>
  <si>
    <t>oczyszczalnia ścieków w Dubie</t>
  </si>
  <si>
    <t>oczyszczalnia ścieków OSIR w Słoku</t>
  </si>
  <si>
    <t>oczyszczalnia ścieków w Klukach</t>
  </si>
  <si>
    <t>zakładowa oczyszczalnia ścieków  w Kaleniu</t>
  </si>
  <si>
    <t>oczyszczalnia ścieków w Libiszowie</t>
  </si>
  <si>
    <t>oczyszczalnia ścieków w Gałkowicach Starych</t>
  </si>
  <si>
    <t>oczyszczalnia ścieków Centrum Logistycznego w Wolborzu</t>
  </si>
  <si>
    <t>oczyszczalnia ścieków Domu Opieki "Zacisze" w Łaznowskiej Woli</t>
  </si>
  <si>
    <t>oczyszczalnia ścieków w Zarnowicy</t>
  </si>
  <si>
    <t>oczyszczalnia ścieków w Podkonicach Dużych</t>
  </si>
  <si>
    <t>oczyszczalnia ścieków w Krzętowie</t>
  </si>
  <si>
    <t>zakładowa oczyszczalnia ścieków "Demeter" w Kamieńsku</t>
  </si>
  <si>
    <t>oczyszczalnia śckieków w Zawadzie</t>
  </si>
  <si>
    <t>oczyszczalnia ścieków Hotel Grzegorzewski w Tuszynie</t>
  </si>
  <si>
    <t>zakładowa oczyszczalnia ścieków w Dąbrowie</t>
  </si>
  <si>
    <t>oczyszczalnia śckieków w Budziszewicach</t>
  </si>
  <si>
    <t>zakładowa oczyszczalnia śckieków  w Konewce</t>
  </si>
  <si>
    <t xml:space="preserve"> oczyszczalnia ścieków  Kruszewcu</t>
  </si>
  <si>
    <t>wiejska oczyszczalnia ścieków w Zawadach</t>
  </si>
  <si>
    <t>oczyszczalnia ścieków w Gałkowicach Nowych</t>
  </si>
  <si>
    <t xml:space="preserve"> zakładowa oczyszczalnia ścieków w Radzicach Dużych</t>
  </si>
  <si>
    <t>wiejska oczyszczalnia ścieków w Łękawie</t>
  </si>
  <si>
    <t>osiedlowa oczyszczalnia ścieków w Sekursku</t>
  </si>
  <si>
    <t>wiejska oczyszczalnia ścieków w Głupicach</t>
  </si>
  <si>
    <t>osiedlowa oczyszczalnia ścieków w Kocierzowach</t>
  </si>
  <si>
    <t>oczyszczalnia ścieków JW. W Regnach</t>
  </si>
  <si>
    <t>oczyszczalnia śckieków w Zakościelu</t>
  </si>
  <si>
    <t>gminna oczyszczalnia ścieków w Grabowie</t>
  </si>
  <si>
    <t>gminna oczyszczalnia ścieków w Nowym Dworze</t>
  </si>
  <si>
    <t>gminna oczyszczalnia ścieków w Bolimowie</t>
  </si>
  <si>
    <t>gminna oczyszczalnia ścieków  w Cielądzu</t>
  </si>
  <si>
    <t>gminna oczyszczalnia ścieków w Świnicach Warckich</t>
  </si>
  <si>
    <t>oczyszczalnia ścieków w Żurawi dla miasta i gminy  Biała Rawska</t>
  </si>
  <si>
    <t>miejska oczyszczalnia ścieków w Brzezinach</t>
  </si>
  <si>
    <t xml:space="preserve"> oczyszczalnia ścieków w Prusach</t>
  </si>
  <si>
    <t xml:space="preserve"> oczyszczalnia ścieków w Kaleniu</t>
  </si>
  <si>
    <t>zakładowa oczyszczalnia ścieków w Głuchowie</t>
  </si>
  <si>
    <t>miejska oczyszczalnia ścieków w Mokrej Prawej dla miasta Skierniewice</t>
  </si>
  <si>
    <t>oczyszczalnia ścieków - SUW w Skierniewicach</t>
  </si>
  <si>
    <t>zakładowa oczyszczalnia ścieków w Kutnie</t>
  </si>
  <si>
    <t>grupowa oczyszczalnia ścieków w Kutnie</t>
  </si>
  <si>
    <t>osiedlowa oczyszczalnia ścieków w Goślubiu</t>
  </si>
  <si>
    <t>oczyszczalnia ścieków - DPS w Woli Chruścińskiej</t>
  </si>
  <si>
    <t>zakładowa oczyszczalnia ścieków w Strzelcach</t>
  </si>
  <si>
    <t>miejska oczyszczalnia ścieków w Pawlikowicach dla miasta Krośniewice</t>
  </si>
  <si>
    <t>gminna oczyszczalnia ścieków w Domaniewicach</t>
  </si>
  <si>
    <t>gminna oczyszczalnia ścieków w Łyszkowicach</t>
  </si>
  <si>
    <t>oczyszczalnia ścieków w Strobowie</t>
  </si>
  <si>
    <t>miejska oczyszczalnia ścieków w Żychlinie</t>
  </si>
  <si>
    <t>gminna oczyszczalnia ścieków w Piątku</t>
  </si>
  <si>
    <t>oczyszczalnia ścieków - DPS w Karsznicach</t>
  </si>
  <si>
    <t>oczyszczalnia ścieków - DPS w Borówku</t>
  </si>
  <si>
    <t>miejska oczyszczalnia ścieków w Łowiczu</t>
  </si>
  <si>
    <t>zakładowa oczyszczalnia ścieków w Łowiczu</t>
  </si>
  <si>
    <t>gminna oczyszczalnia ścieków w Daszynie</t>
  </si>
  <si>
    <t>miejska oczyszczalnia ścieków w Łęczycy</t>
  </si>
  <si>
    <t>oczyszczalnia ścieków - SUW w Krzepocinie</t>
  </si>
  <si>
    <t>zakładowa oczyszczalnia ścieków w Garbalinie</t>
  </si>
  <si>
    <t>zakładowa oczyszczalnia ścieków w Topoli Królewskiej</t>
  </si>
  <si>
    <t>zakładowa oczyszczalnia ścieków - Leśny Z-d Doświadczalny w Rogowie</t>
  </si>
  <si>
    <t>oczyszczalnia ścieków - DPS w Pniewie</t>
  </si>
  <si>
    <t>oczyszczalnia ścieków - DPS w Wojszycach</t>
  </si>
  <si>
    <t>przyszkolna oczyszczalnia ścieków w Mieczysławowie</t>
  </si>
  <si>
    <t>oczyszczalnia ścieków w Chrośnie</t>
  </si>
  <si>
    <t>zakładowa oczyszczalnia ścieków w Dobrzelinie</t>
  </si>
  <si>
    <t>osiedlowa oczyszczalnia ścieków w Błoniu-Topoli</t>
  </si>
  <si>
    <t>gminna oczyszczalnia ścieków w Witoni</t>
  </si>
  <si>
    <t>przyszkolna oczyszczalnia ścieków w Kocierzewie Południowym</t>
  </si>
  <si>
    <t xml:space="preserve">oczyszczalnia ścieków  w Nieborowie </t>
  </si>
  <si>
    <t>miejska oczyszczalnia ścieków w Żydomicach dla miasta Rawa Mazowiecka</t>
  </si>
  <si>
    <t>oczyszczalnia ścieków w Kurzeszynie</t>
  </si>
  <si>
    <t>oczyszczalnia ścieków w Makowie</t>
  </si>
  <si>
    <t>gminna oczyszczalnia ścieków w Łaniętach</t>
  </si>
  <si>
    <t>zakładowa oczyszczalnia ścieków w Koziołkach</t>
  </si>
  <si>
    <t>zakładowa oczyszczalnia ścieków w Koziej Górze</t>
  </si>
  <si>
    <t xml:space="preserve">zakładowa oczyszczalnia ścieków w Bolimowie </t>
  </si>
  <si>
    <t>gminna oczyszczalnia ścieków w Jeżowie</t>
  </si>
  <si>
    <t>zakładowa oczyszczalnia ścieków w Oddziale Prod. w Niedrzewiu</t>
  </si>
  <si>
    <t xml:space="preserve">zakładowa  oczyszczalnia ścieków w Żychlinie </t>
  </si>
  <si>
    <t xml:space="preserve">gminna oczyszczalnia ścieków w Ostrowach </t>
  </si>
  <si>
    <t>gminna oczyszczalnia ścieków w Dmosinie</t>
  </si>
  <si>
    <t>osiedlowa oczyszczalnia ścieków w Galinkach</t>
  </si>
  <si>
    <t>gminna oczyszczalnia ścieków w Lipcach Reymontowskich</t>
  </si>
  <si>
    <t>zakładowa oczyszczalnia ścieków w Lipcach Reymontowskich</t>
  </si>
  <si>
    <t>osiedlowa oczyszczalnia ścieków w Łękach Kościelnych</t>
  </si>
  <si>
    <t>osiedlowa oczyszczalnia ścieków w Kterach</t>
  </si>
  <si>
    <t>przyszkolna oczyszczalnia ścieków - Zespół Szkół w Lubani</t>
  </si>
  <si>
    <t>gminna oczyszczalnia ścieków w Kiernozi</t>
  </si>
  <si>
    <t>gminna oczyszczalnia ścieków w Słupi</t>
  </si>
  <si>
    <t>gminna oczyszczalnia ścieków w Strugienicach dla gminy Zduny</t>
  </si>
  <si>
    <t>osiedlowa oczyszczalnia ścieków w Głogowej</t>
  </si>
  <si>
    <t>osiedlowa oczyszczalnia ścieków w Lesznie</t>
  </si>
  <si>
    <t>osiedlowa oczyszczalnia ścieków w Głogowcu</t>
  </si>
  <si>
    <t>osiedlowa oczyszczalnia ścieków w Korytach</t>
  </si>
  <si>
    <t>osiedlowa oczyszczalnia ścieków w  Borowie Łazinku</t>
  </si>
  <si>
    <t>osiedlowa oczyszczalnia ścieków w Walewicach</t>
  </si>
  <si>
    <t>przyszkolna oczyszczalnia ścieków w Sadkowicach</t>
  </si>
  <si>
    <t>oczyszczalnia ścieków - DPS w Dąbrowie</t>
  </si>
  <si>
    <t>Zakład Gospodarki Komunalnej     i Mieszkaniowej  w Strykowie, ul. Batorego 25,  95-010 Stryków</t>
  </si>
  <si>
    <t>Miejski Zakład Wodociągów i Kanalizacji w  Głownie  ul. A. Struga 3</t>
  </si>
  <si>
    <t xml:space="preserve">PGKiM Sp. z o.o. w Aleksandrowie Łódzki ul. 1-go Maja 28/30                                                                    95-070 Aleksandrów Łódzki           </t>
  </si>
  <si>
    <t xml:space="preserve">PGKiM Sp. z o.o. w Aleksandrowie Łódzki, ul. 1-go Maja 28/30  95-070 Aleksandrów Łódzki           </t>
  </si>
  <si>
    <t>Zakład Gospodarki Komunalnej   w Andrespolu z/s w Wiśniowej Górze, ul. Piekarnicza 6/10   95-020 Andrespol</t>
  </si>
  <si>
    <t>Dom Pomocy Społecznej w Konstantynowie Łódzkim</t>
  </si>
  <si>
    <t>Gmina Ozorków ul. Wigury 14 95-035 Ozorków</t>
  </si>
  <si>
    <t xml:space="preserve">PGKiM Sp. z o.o. w Aleksandrowie Łódzki, Wydział Oczyszczalni Ścieków 95-070 Aleksandrów Łódzki, ul. 1-go Maja 28/30  </t>
  </si>
  <si>
    <t>Gminny Zakład Wodociągów i Kanalizacji w Rzgowie</t>
  </si>
  <si>
    <t>Zakład Gospodarki Komunalnej     i Mieszkaniowej  w Strykowie, ul. Batorego 25, 95-010 Stryków</t>
  </si>
  <si>
    <t>Wodociągi i Kanalizacja-Zgierz  Sp. z o.o. ul. A. Struga 45</t>
  </si>
  <si>
    <t>Gmina Dobroń ul. 11 Listopada 9    95-082 Dobroń</t>
  </si>
  <si>
    <t>Polska Woda Sp. z o.o.  ul. Kościuszki 80/82  90-437 Łódź</t>
  </si>
  <si>
    <t>Zakład Gospodarki Komunalnej Gminy Nowosolna 92-703 Łódź  ul. Rynek Nowosolna 1</t>
  </si>
  <si>
    <t>Zakład Gospodarki Komunalnej Gminy Nowosolna 92-703 Łódź ul. Rynek Nowosolna 1</t>
  </si>
  <si>
    <t>Zakład Gospodarki Komunalnej Gminy Nowosolna 92-703 Łódź ul. Rynek Nowosolna 2</t>
  </si>
  <si>
    <t>Gmina Nowosolna ul. Rynek Nowosolna 1, 92-703 Łódź</t>
  </si>
  <si>
    <t>Gmina Nowosolna   ul. Rynek Nowosolna 1, 92-703 Łódź</t>
  </si>
  <si>
    <t>Fundacja PROeM "Zako"  Zakościele</t>
  </si>
  <si>
    <t>Zakład Gospdoarki Komunalnej Gminy Rozprza</t>
  </si>
  <si>
    <t xml:space="preserve"> Gmina Grabów ul. 1-go Maja 21, 99-150 Grabów</t>
  </si>
  <si>
    <t>Gmina Bolimów 99-417 Bolimów, ul.Łowicka 9</t>
  </si>
  <si>
    <t>Gmina Świnice Warckie  ul. Szkolna 1, 99-140 Świnice Warckie</t>
  </si>
  <si>
    <t>Gmina Sadkowice, Sadkowice 129A, 96-206 Sadkowice</t>
  </si>
  <si>
    <t>Okręgowa Spółdzielnia Mleczarska w Głuchowie, 96-130 Głuchów, ul. Rawska 6</t>
  </si>
  <si>
    <t xml:space="preserve">Zakład Wodociągów i Kanalizacji "Wod-Kan" Sp. z o.o. w Mokrej Prawej, Mokra Prawa 30, 96-100 Skierniewice </t>
  </si>
  <si>
    <t>Zakład Wodociągów i Kanalizacji "Wod-Kan" Sp. z o.o. w Mokrej Prawej 30, 96-100 Skierniewice</t>
  </si>
  <si>
    <t xml:space="preserve"> Grupowa Oczyszczalnia Ścieków Sp. z o.o. w Kutnie ul. Lotnicza 1, 99-300 Kutno</t>
  </si>
  <si>
    <t>Zakład Gospodarki Komunalnej   i Mieszkaniowej w Piątku - administrator               ul.Kutnowska 32A                                         99-120 Piątek</t>
  </si>
  <si>
    <t>Dom Pomocy Społecznej w Woli Chruścińskiej, 99-306 Łanięta</t>
  </si>
  <si>
    <t>Hodowla Roślin Strzelce Sp. z o.o. Grupa IHAR  w Strzelcach, 99-307 Strzelce ul. Główna 20</t>
  </si>
  <si>
    <t>Gmina Domaniewice,  99-434 Domaniewice, ul. Główna 2</t>
  </si>
  <si>
    <t xml:space="preserve">Gmina Łyszkowice,  99-420 Łyszkowice,  ul. Gminna 11 </t>
  </si>
  <si>
    <t>Centrum Administracyjne do Obsługi Placówek Opiekuńczo - Wychowawczych w Strobowie, 96-100 Skierniewice, Strobów 28</t>
  </si>
  <si>
    <t>Samorządowy Zakład Budżetowy 99-320 Żychlin, ul. Barlickiego 15</t>
  </si>
  <si>
    <t>Zakład Gospodarki Komunalnej   i Mieszkaniowej w Piątku, 99-120 Piątek, ul. Kutnowska 32A</t>
  </si>
  <si>
    <t>Zakład Usług Komunalnych w Łowiczu,  99-400 Łowicz, ul. Armii Krajowej 2B</t>
  </si>
  <si>
    <t>Grupa Producentów Mleka EKOŁOWICZANKA Sp. z o.o. w Łowiczu, 99-400 Łowicz,  ul. Przemysłowa 3</t>
  </si>
  <si>
    <t>Gmina Daszyna, Daszyna 34a, 99-107 Daszyna</t>
  </si>
  <si>
    <t>Zakład Karny w Garbalinie, 99-100 Łęczyca</t>
  </si>
  <si>
    <t>SGGW w Warszawie Leśny Zakład Doświadczalny w Rogowie, 95-063 Rogów, ul. Akademicka 20</t>
  </si>
  <si>
    <t>Dom Pomocy Społecznej,   Wojszyce 47                                         99-311 Bedlno</t>
  </si>
  <si>
    <t>Zespół Szkół Centrum Kształcenia Rolniczego im. Macieja Rataja w Mieczysławowie, 99-314 Krzyżanów</t>
  </si>
  <si>
    <t xml:space="preserve">Nadleśnictwo Kutno z siedzibą    w Chrośnie, 99-306 Łanięta </t>
  </si>
  <si>
    <t>Gmina Łęczyca, ul. M Konopnickiej 14,99 - 100 Łęczyca</t>
  </si>
  <si>
    <t xml:space="preserve">Gmina Witonia, 99-335 Witonia, ul. Stefana Starzyńskiego 6a                                               </t>
  </si>
  <si>
    <t xml:space="preserve">Gmina Kocierzew Południowy Kocierzew Płd. 83, 99-414 Kocierzew Płd. </t>
  </si>
  <si>
    <t>Gminny Zakład d/s Eksploatacji Wodociągów i Kanalizacji   w Rawie Mazowieckiej , Al. Konstytucji 3-go Maja 32,96-200 Rawa Mazowiecka</t>
  </si>
  <si>
    <t xml:space="preserve">Lasy Państwowe Nadleśnictwo Skierniewice, Maków ul Zwierzyniec 2, 96-100 Skierniewice  </t>
  </si>
  <si>
    <t>Gmina Łanięta,  Łanięta 16, 99-306 Łanięta</t>
  </si>
  <si>
    <t>Przedsiębiorstwo Produkcyjno-Handlowe "FRUCTODOR" Sp. z o.o. w Bolimowie, 99-417 Bolimów, ul. Senatorska 83</t>
  </si>
  <si>
    <t xml:space="preserve">Gmina Jeżów, ul Kwiatowa 1, 96-047 Jeżów </t>
  </si>
  <si>
    <t>Okręgowa Spółdzielnia Mleczarska Proszkownia Mleka w Krośniewicach, ul. Łęczycka 38, 99-340 Krośniewice</t>
  </si>
  <si>
    <t>Zakład Maszyn Elektrycznych EMIT S.A. w Żychlinie, 99-320 Żychlin, ul. Narutowicza 72</t>
  </si>
  <si>
    <t>Gmina Nowe Ostrowy,99-350 Ostrowy</t>
  </si>
  <si>
    <t>Zakład Gospodarki Komunalnej  i Mieszkaniowej, ul. Żurawia 1, 96-230 Biała Rawska</t>
  </si>
  <si>
    <t xml:space="preserve">Gmina Lipce Reymontowskie,  96-127 Lipce Reymontowskie  ul. Reymonta 24                                                                                                                                                        </t>
  </si>
  <si>
    <t xml:space="preserve">Gmina Krzyżanów , Krzyżanów 10, 99-314 Krzyżanów </t>
  </si>
  <si>
    <t xml:space="preserve">Gmina Kiernozia, 99-412 Kiernozia, ul. Sobocka 1A  </t>
  </si>
  <si>
    <t xml:space="preserve">Gmina Słupia, 96-128 Słupia, Słupia 136
</t>
  </si>
  <si>
    <t>Gmina Zduny 99-400 Zduny, Zduny 1c</t>
  </si>
  <si>
    <t xml:space="preserve">Gmina Krośniewice,  99-340 Krośniewice, ul. Poznańska 5, od 2.07.2014r. oczyszczalnia została przekazana w trwały zarząd MZGKiM w Krośniewicach, ul. Paderwskiego 3, 99-340 Krośniewice </t>
  </si>
  <si>
    <t xml:space="preserve">Gmina Kutno, 99-300 Kutno, ul. Wincentego Witosa 1 </t>
  </si>
  <si>
    <t>Gmina Kutno, 99-300 Kutno, ul. Wincentego Witosa 1</t>
  </si>
  <si>
    <t xml:space="preserve">Gmina Daszyna, Daszyna 34a, 99-107 Daszyna               </t>
  </si>
  <si>
    <t xml:space="preserve">Gmina Bielawy, 99 - 423 Bielawy, ul Garbarska 11               </t>
  </si>
  <si>
    <t>Gmina Sadkowice, Sadkowice 129 A ,96-206 Sadkowice</t>
  </si>
  <si>
    <t>Dom Pomocy Społecznej w Dąbrowie, Dąbrowa 1, 95-047 Jeżów</t>
  </si>
  <si>
    <t>Kalinko 32,   95-030 Rzgów</t>
  </si>
  <si>
    <t>ul. Ekologiczna 5 Kraszew, 95-020 Andrespol</t>
  </si>
  <si>
    <t>90-050 Konstantynow Ł. ul. Bechcice 3</t>
  </si>
  <si>
    <t>Leśmierz 9, 95-035 Ozorków</t>
  </si>
  <si>
    <t>Skromnica, 95-035 Ozorków</t>
  </si>
  <si>
    <t>95-010 Stryków ul. Ozorkowska 18</t>
  </si>
  <si>
    <t>95-082 Dobroń,  ul. Zakrzewki 14</t>
  </si>
  <si>
    <t xml:space="preserve">Konstantynów Łódzki 95 - 050  ul. Jana Pawła II 44 </t>
  </si>
  <si>
    <t>Aleksandria 1A, 95-035 Ozorków</t>
  </si>
  <si>
    <t>Byszewy gm. Nowosolna</t>
  </si>
  <si>
    <t>95-073 Grotniki, ul. Brzozowa 4</t>
  </si>
  <si>
    <t>Mąkolice 96, 95-015 Głowno</t>
  </si>
  <si>
    <t>Dąbrówka-Strumiany, ul. Pogodna 13, 95-100 Zgierz</t>
  </si>
  <si>
    <t>Lipiny 14, gm. Nowosolna</t>
  </si>
  <si>
    <t>AMB SERWICES Sp. z o.o. 95-080 Tuszyn ul. Piotrkowska 1</t>
  </si>
  <si>
    <t xml:space="preserve">   99-150 Grabów, ul. Dąbska 39b</t>
  </si>
  <si>
    <t xml:space="preserve">Nowy Dwór, 96-115 Nowy Kawęczyn  </t>
  </si>
  <si>
    <t>Żurawia 1, 96-230 Biała Rawska</t>
  </si>
  <si>
    <t xml:space="preserve">95-060 Brzeziny ul. Waryńskiego 50 </t>
  </si>
  <si>
    <t>Prusy  96-130 Głuchów</t>
  </si>
  <si>
    <t>Kaleń,  96-206 Sadkowice</t>
  </si>
  <si>
    <t>96-130 Głuchów ul. Łąkowa</t>
  </si>
  <si>
    <t xml:space="preserve">Mokra Prawa 30, 96-100 Skierniewice </t>
  </si>
  <si>
    <t>Goślub, 99-120 Piątek</t>
  </si>
  <si>
    <t xml:space="preserve">99-300 Kutno,  ul. Sklęczkowska 18 </t>
  </si>
  <si>
    <t xml:space="preserve">Pawlikowice 99-340 Krośniewice        </t>
  </si>
  <si>
    <t>99-434 Domaniewice  ul. Główna 2</t>
  </si>
  <si>
    <t>99-420 Łyszkowice, ul. Cmentarna 1</t>
  </si>
  <si>
    <t xml:space="preserve">99-320 Żychlin ul. Łukasińskiego 60                     </t>
  </si>
  <si>
    <t>99-120  Piątek ul Kutnowska 32A</t>
  </si>
  <si>
    <t>Karsznice 62, 99-122 Góra Św. Małgorzaty</t>
  </si>
  <si>
    <t>99-400 Łowicz ul. Filtrowa 1</t>
  </si>
  <si>
    <t>99-400 Łowicz ul. Nadbzurzańska 42a</t>
  </si>
  <si>
    <t>99-100 Łęczyca ul. 18-tego Stycznia</t>
  </si>
  <si>
    <t>SUW w Krzepocinie, 99-100 Łęczyca</t>
  </si>
  <si>
    <t>Garbalin, 99-100 Łęczyca</t>
  </si>
  <si>
    <t>95-063 Rogów ul. Akademicka 20</t>
  </si>
  <si>
    <t>Pniewo 91, 99-311 Bedlno</t>
  </si>
  <si>
    <t>Wojszyce 47, 99-311 Bedlno</t>
  </si>
  <si>
    <t>Mieczysławów, 99-314 Krzyżanów</t>
  </si>
  <si>
    <t xml:space="preserve">Chrosno 13,  99-306 Łanięta </t>
  </si>
  <si>
    <t>99-319 Dobrzelin ul.Władysława Jagiełły 98</t>
  </si>
  <si>
    <t>Błonie - Topola 99-100 Łęczyca</t>
  </si>
  <si>
    <t xml:space="preserve">99-335 Witonia ul. Szkolna </t>
  </si>
  <si>
    <t>Nieborów  99-416 Nieborów</t>
  </si>
  <si>
    <t>Oczyszczalnia Ścieków w Żydomicach, 96-200 Rawa Mazowiecka</t>
  </si>
  <si>
    <t>Kurzeszyn, 96-200 Rawa Mazowiecka</t>
  </si>
  <si>
    <t xml:space="preserve">Maków ul. Zwierzyniec 2, 96-100 Skierniewice     </t>
  </si>
  <si>
    <t>Łanięta, 99-306 Łanięta</t>
  </si>
  <si>
    <t>Koziołki 40, 95-061 Dmosin</t>
  </si>
  <si>
    <t>Kozia Góra 40,  99-307 Strzelce</t>
  </si>
  <si>
    <t>Niedrzew, 99-306 Strzelce</t>
  </si>
  <si>
    <t>99-320 Żychlin, ul. Narutowicza 72</t>
  </si>
  <si>
    <t xml:space="preserve">Ostrowy, 99-350 Ostrowy </t>
  </si>
  <si>
    <t>Galinki, 96-230 Biała Rawska</t>
  </si>
  <si>
    <t>Łęki Kościelne,  99-314 Krzyżanów</t>
  </si>
  <si>
    <t>Ktery, 99-314 Krzyżanów</t>
  </si>
  <si>
    <t>Lubania,  96-208 Lubania</t>
  </si>
  <si>
    <t xml:space="preserve"> 99-412 Kiernozia  ul. Ogrodowa 9             </t>
  </si>
  <si>
    <t>Słupia 114, 96-128 Słupia</t>
  </si>
  <si>
    <t>Strugienice,  99-400 Zduny</t>
  </si>
  <si>
    <t>Głogowa, 99-340 Krośniewice</t>
  </si>
  <si>
    <t>Leszno, 99-300 Kutno</t>
  </si>
  <si>
    <t>Głogowiec,  99-300 Kutno</t>
  </si>
  <si>
    <t>Koryta, 99-107 Daszyna</t>
  </si>
  <si>
    <t>Borów Łazinek  99-423 Bielawy</t>
  </si>
  <si>
    <t>Walewice 99-423 Bielawy</t>
  </si>
  <si>
    <t>Sadkowice 96-206 Sadkowice</t>
  </si>
  <si>
    <t>Dąbrowa 1,  95-047 Jeżów</t>
  </si>
  <si>
    <t xml:space="preserve"> rów</t>
  </si>
  <si>
    <r>
      <t>51</t>
    </r>
    <r>
      <rPr>
        <b/>
        <sz val="16"/>
        <rFont val="Arial"/>
        <family val="2"/>
        <charset val="238"/>
      </rPr>
      <t>°</t>
    </r>
    <r>
      <rPr>
        <b/>
        <sz val="16"/>
        <rFont val="Arial CE"/>
        <charset val="238"/>
      </rPr>
      <t>38</t>
    </r>
    <r>
      <rPr>
        <b/>
        <sz val="16"/>
        <rFont val="Arial"/>
        <family val="2"/>
        <charset val="238"/>
      </rPr>
      <t>´48''</t>
    </r>
  </si>
  <si>
    <r>
      <t>19</t>
    </r>
    <r>
      <rPr>
        <b/>
        <sz val="16"/>
        <rFont val="Arial"/>
        <family val="2"/>
        <charset val="238"/>
      </rPr>
      <t>°</t>
    </r>
    <r>
      <rPr>
        <b/>
        <sz val="16"/>
        <rFont val="Arial CE"/>
        <charset val="238"/>
      </rPr>
      <t>16'45,53"</t>
    </r>
  </si>
  <si>
    <r>
      <t xml:space="preserve"> 51</t>
    </r>
    <r>
      <rPr>
        <b/>
        <sz val="16"/>
        <rFont val="Arial"/>
        <family val="2"/>
        <charset val="238"/>
      </rPr>
      <t>°</t>
    </r>
    <r>
      <rPr>
        <b/>
        <sz val="16"/>
        <rFont val="Arial CE"/>
        <charset val="238"/>
      </rPr>
      <t>58'55,44"</t>
    </r>
  </si>
  <si>
    <t>19°29'29,3''</t>
  </si>
  <si>
    <t>51°38'37,3''</t>
  </si>
  <si>
    <t>2000172546329 Wolbórka od źródeł do Dopływu spod Będzelina</t>
  </si>
  <si>
    <t>Lp.</t>
  </si>
  <si>
    <t>rów mel. R-B/Opocznianka</t>
  </si>
  <si>
    <t>1572,89</t>
  </si>
  <si>
    <t>56,28</t>
  </si>
  <si>
    <t>4505</t>
  </si>
  <si>
    <t>255</t>
  </si>
  <si>
    <t>958</t>
  </si>
  <si>
    <t>ul. Ozokowska 14</t>
  </si>
  <si>
    <t>Gnida 1,75 km</t>
  </si>
  <si>
    <t>200062543512 Dopływ w Pratkowicach</t>
  </si>
  <si>
    <t>oczyszczalnia ścieków - SUW Gospodarz</t>
  </si>
  <si>
    <t>Gospodarz</t>
  </si>
  <si>
    <t>rowy melioracyjne/rzeka Ner</t>
  </si>
  <si>
    <t>19°28'00,1''</t>
  </si>
  <si>
    <t>51°39'33,5</t>
  </si>
  <si>
    <t>Ner 96,531 km</t>
  </si>
  <si>
    <t>97-420 Szczerców, Chabielice</t>
  </si>
  <si>
    <t>rów/Krasówka</t>
  </si>
  <si>
    <t>19°07'53,45''</t>
  </si>
  <si>
    <t>51°15'25,5''</t>
  </si>
  <si>
    <t xml:space="preserve">60002318269  Krasówka </t>
  </si>
  <si>
    <t>41,35</t>
  </si>
  <si>
    <t>Zakład Wodociągów i Kanalizacji Sp. zo.o. w Łodz ul. Wierzbowa 52, 90 - 133 Łódź</t>
  </si>
  <si>
    <t>Moszczenica 42,75 km</t>
  </si>
  <si>
    <t>5890</t>
  </si>
  <si>
    <t>FCC Environment CEE Eko-Radomsko Sp. z o.o. (była Metalurgia S.A.) w Radomsku</t>
  </si>
  <si>
    <t>32,423</t>
  </si>
  <si>
    <t>Leźnica Wielka (Warkowice) - osiedle</t>
  </si>
  <si>
    <t>Leźnica Wielka (Wartkowice)</t>
  </si>
  <si>
    <t>osiedlowa oczyszczalnia ścieków w Leźnicy Wielkiej (Warkowice)</t>
  </si>
  <si>
    <t>14271,46</t>
  </si>
  <si>
    <t>zakładowa oczyszczalnia ścieków w Kleszczowie</t>
  </si>
  <si>
    <t>SPONCEL Sp. z o.o. w Bogumiłowie</t>
  </si>
  <si>
    <t>97-410 Kleszczów ul. M.Skłodowskiej Curie 12 Bogumiłów</t>
  </si>
  <si>
    <t>19°13'18,19''</t>
  </si>
  <si>
    <t>51°16'20,28''</t>
  </si>
  <si>
    <t>Gminne  Centrum Kultury, Sportu, Turystyki i Rekreacji w Dzierżąznej</t>
  </si>
  <si>
    <t>Gmina Kluki</t>
  </si>
  <si>
    <t>2771</t>
  </si>
  <si>
    <t>1731</t>
  </si>
  <si>
    <t>19°00'34,5"</t>
  </si>
  <si>
    <t>52°07'42"</t>
  </si>
  <si>
    <t xml:space="preserve"> Gmina Nowy Kawęczyn 32                      96-115 Nowy Kawęczyn</t>
  </si>
  <si>
    <t>20°09'42,43"</t>
  </si>
  <si>
    <t>20°09'47,01"</t>
  </si>
  <si>
    <t xml:space="preserve">Gmina Cielądz, Cielądz 59,         96-214 Cielądz </t>
  </si>
  <si>
    <t>20°20'19"</t>
  </si>
  <si>
    <t>51°42'54"</t>
  </si>
  <si>
    <t>20°20'17,95"</t>
  </si>
  <si>
    <t>51°42'48,62"</t>
  </si>
  <si>
    <t>18°55'05,34"</t>
  </si>
  <si>
    <t>52°02'50,04"</t>
  </si>
  <si>
    <t>18°56'31"</t>
  </si>
  <si>
    <t>Zakład Gospodarki Komunalnej   i Mieszkaniowej w Żurawi               ul. Żurawia 1                                       96-230 Biała Rawska</t>
  </si>
  <si>
    <t xml:space="preserve">Zakład Usług Komunalnych Spółka z o.o. w Brzezinach               ul. Przemysłowa 14                           95-060 Brzeziny </t>
  </si>
  <si>
    <t>19°45'22,90"</t>
  </si>
  <si>
    <t>51°49'24,68"</t>
  </si>
  <si>
    <t>19°45'26,07"</t>
  </si>
  <si>
    <t>51°49'26,02"</t>
  </si>
  <si>
    <t>Gmina Głuchów Al. Klonowa 5  96-130 Głuchów</t>
  </si>
  <si>
    <t>20°05'16,75"</t>
  </si>
  <si>
    <t>51°47'46,41"</t>
  </si>
  <si>
    <t>51°47'46,65"</t>
  </si>
  <si>
    <t>20°06'665''</t>
  </si>
  <si>
    <t>51°58'663''</t>
  </si>
  <si>
    <t>20°08'13,03''</t>
  </si>
  <si>
    <t>51°58'08,42''</t>
  </si>
  <si>
    <t>ECO Kutno Spółka z o.o. w Kutnie ul. Metalowa 10,             99-300 Kutno</t>
  </si>
  <si>
    <t>rów melioracyjny R-Kb w km 0+050</t>
  </si>
  <si>
    <t>19°24'16,95''</t>
  </si>
  <si>
    <t>52°12'27.03"</t>
  </si>
  <si>
    <t>19°24'16,56"</t>
  </si>
  <si>
    <t>52°12'10,20"</t>
  </si>
  <si>
    <t>19°16'11"</t>
  </si>
  <si>
    <t>52°18'27"</t>
  </si>
  <si>
    <t>19°23'46,43"</t>
  </si>
  <si>
    <t>52°18'57,72"</t>
  </si>
  <si>
    <t>Odlewnia Kutno Sp.z o. o.,          43-700 Łaziska Górne,              ul Cieszyńska 23G</t>
  </si>
  <si>
    <t>19°24'14,86"    19°24'09,24"</t>
  </si>
  <si>
    <t>52°13'06,7" 52°13'05,13"</t>
  </si>
  <si>
    <t>FLORIAN CENTRUM S.A. w Kutnie ul Metalowa 11A ,                           99-300 Kutno</t>
  </si>
  <si>
    <t>19°24'19,74"</t>
  </si>
  <si>
    <t>52°13'07,62"</t>
  </si>
  <si>
    <t xml:space="preserve">Miejski Zakład Gospodarki Komunalnej i Mieszkaniowej  w Krośniewicach ,                          99-340 Krośniewice,                               ul. Paderewskiego 3 </t>
  </si>
  <si>
    <t>19°11'31,92"</t>
  </si>
  <si>
    <t>52°14'53,34"</t>
  </si>
  <si>
    <t>19°48'02,27"</t>
  </si>
  <si>
    <t>51°00'15,13"</t>
  </si>
  <si>
    <t>19°54'42,67"</t>
  </si>
  <si>
    <t>51°59'09,7"</t>
  </si>
  <si>
    <t>19°37'25,4"</t>
  </si>
  <si>
    <t xml:space="preserve">19°19'07,6" </t>
  </si>
  <si>
    <t xml:space="preserve">52°03'20,3" </t>
  </si>
  <si>
    <t xml:space="preserve">19°35'30" </t>
  </si>
  <si>
    <t xml:space="preserve">52°06'13” </t>
  </si>
  <si>
    <t xml:space="preserve">19°38'41” </t>
  </si>
  <si>
    <t xml:space="preserve">52°06'01” </t>
  </si>
  <si>
    <t xml:space="preserve">19°59'18,21” </t>
  </si>
  <si>
    <t xml:space="preserve">52°06'24,7” </t>
  </si>
  <si>
    <t xml:space="preserve">19°58'16,96" </t>
  </si>
  <si>
    <t xml:space="preserve">52°06'24,91" </t>
  </si>
  <si>
    <t xml:space="preserve">52°09'37” </t>
  </si>
  <si>
    <t>19°12'26,0"</t>
  </si>
  <si>
    <t>52°03'49,0"</t>
  </si>
  <si>
    <t>19°08'14,0"</t>
  </si>
  <si>
    <t>52°01'14"</t>
  </si>
  <si>
    <t>19°10'32,54"</t>
  </si>
  <si>
    <t>52°06'17,60"</t>
  </si>
  <si>
    <t>18383 (247 dni pracy)</t>
  </si>
  <si>
    <t>19°53'58,63"</t>
  </si>
  <si>
    <t>51°49'24,83"</t>
  </si>
  <si>
    <t>Dom Pomocy Społecznej w Pniewie, 99-311 Bedlno</t>
  </si>
  <si>
    <t>19°32'25,98"</t>
  </si>
  <si>
    <t>52°12'12,21"</t>
  </si>
  <si>
    <t xml:space="preserve">Cargill Poland sp. z o.o. 02-675 Warszawa ul. Wołoska 22  Oddział w Dobrzelinie, 99-319 Dobrzelin,ul.Władysława Jagiełły 98  </t>
  </si>
  <si>
    <t>19°37'18,1"</t>
  </si>
  <si>
    <t>52°13'37,8"</t>
  </si>
  <si>
    <t>52°13'25,79"</t>
  </si>
  <si>
    <t>19°17'16,18"</t>
  </si>
  <si>
    <t>52°8'46,88"</t>
  </si>
  <si>
    <t xml:space="preserve">  19°17'15,63"</t>
  </si>
  <si>
    <t xml:space="preserve">  52°8'45,72"</t>
  </si>
  <si>
    <t>20°01'09,85"</t>
  </si>
  <si>
    <t>52°13'06,01"</t>
  </si>
  <si>
    <t xml:space="preserve">Muzeum w Nieborowie i Arkadii Oddział Muzeum Narodowego w Warszawie  99-416 Nieborów, AL. Lipowa35 </t>
  </si>
  <si>
    <t>20°04'10"</t>
  </si>
  <si>
    <t>52°04'05"</t>
  </si>
  <si>
    <t xml:space="preserve">20°04'2,33" </t>
  </si>
  <si>
    <t xml:space="preserve">52°04'6,23" </t>
  </si>
  <si>
    <t>Rawskie Wodociągi i Kanalizacja Sp. z o.o. 96-200 Rawa Mazowiecka ul. Słowackiego 70 Oczyszczalnia w Żydomicach</t>
  </si>
  <si>
    <t>19°17'26,45"</t>
  </si>
  <si>
    <t>52°21'31,91"</t>
  </si>
  <si>
    <t xml:space="preserve">Ubojnia Drobiu "Piórkowscy" Jerzy Piórkowski  w Woli Cyrusowej ,  Zakład Uboju - Koziołki 40, 95-061 Dmosin </t>
  </si>
  <si>
    <t>19°48'46,98"</t>
  </si>
  <si>
    <t>51°52'16,32"</t>
  </si>
  <si>
    <t>Zakład Przetwórstwa Mięsnego "KONIAREK" Andrzej Koniarek w Koziej Górze 40,                   99-307 Strzelce</t>
  </si>
  <si>
    <t>19°26'47,14"</t>
  </si>
  <si>
    <t>52°19'05,15"</t>
  </si>
  <si>
    <t>4881 (86 dni pracy)</t>
  </si>
  <si>
    <t>20°09'47,02"</t>
  </si>
  <si>
    <t>52°04'34,5"</t>
  </si>
  <si>
    <t>19°20'41,68"</t>
  </si>
  <si>
    <t>52°20'24,48"</t>
  </si>
  <si>
    <t>Gmina Dmosin, Dmosin 9,             95-061 Dmosin</t>
  </si>
  <si>
    <t xml:space="preserve">Dmosin Drugi,          95-061 Dmosin </t>
  </si>
  <si>
    <t>19°45'46"</t>
  </si>
  <si>
    <t>51°55'35"</t>
  </si>
  <si>
    <t>rów melioracyjny R-1/1 km 2+80 dalej rów melioracyjny R-A km 5+22</t>
  </si>
  <si>
    <t>2610 (319 dni pracy)</t>
  </si>
  <si>
    <t xml:space="preserve">19°58'58,74” </t>
  </si>
  <si>
    <t xml:space="preserve">51°54'43,37” </t>
  </si>
  <si>
    <t xml:space="preserve">19°57'08,0” </t>
  </si>
  <si>
    <t xml:space="preserve">51°54'29,3” </t>
  </si>
  <si>
    <t xml:space="preserve">19°30'53,3” </t>
  </si>
  <si>
    <t xml:space="preserve">Gmina Krzyżanów, Krzyżanów 10, 99-314 Krzyżanów </t>
  </si>
  <si>
    <t xml:space="preserve">19°22'41,84” </t>
  </si>
  <si>
    <t>Gmina Sadkowice, Sadkowice 129 A,  96-206 Sadkowice</t>
  </si>
  <si>
    <t>19°07'28,08"</t>
  </si>
  <si>
    <t xml:space="preserve"> 52°12'01,08''</t>
  </si>
  <si>
    <t xml:space="preserve">  19°27'18,40''</t>
  </si>
  <si>
    <t xml:space="preserve">  52°11'26''</t>
  </si>
  <si>
    <t xml:space="preserve">  19°19'5,56''</t>
  </si>
  <si>
    <t xml:space="preserve">  52°16'30,75''</t>
  </si>
  <si>
    <t xml:space="preserve"> 19°10'56,92''</t>
  </si>
  <si>
    <t xml:space="preserve"> 52°07'34,92''</t>
  </si>
  <si>
    <t>19°34'15,44''</t>
  </si>
  <si>
    <t>52°06'56,82''</t>
  </si>
  <si>
    <t xml:space="preserve">  19°40'11,28''</t>
  </si>
  <si>
    <t xml:space="preserve">  52°05'28,68''</t>
  </si>
  <si>
    <t xml:space="preserve">  20°30'58,18''</t>
  </si>
  <si>
    <t xml:space="preserve">  51°43'29,91''</t>
  </si>
  <si>
    <t xml:space="preserve">  19°54'55,39''</t>
  </si>
  <si>
    <t xml:space="preserve">  51°47'45,48''</t>
  </si>
  <si>
    <r>
      <t>19°32</t>
    </r>
    <r>
      <rPr>
        <b/>
        <sz val="16"/>
        <rFont val="Arial"/>
        <family val="2"/>
        <charset val="238"/>
      </rPr>
      <t>´04''</t>
    </r>
  </si>
  <si>
    <t xml:space="preserve">19°23'10,6 ''  </t>
  </si>
  <si>
    <t>19°20'50,13"</t>
  </si>
  <si>
    <t>19°21'37,77"</t>
  </si>
  <si>
    <t>19°21'40,81"</t>
  </si>
  <si>
    <t>19°16'30"</t>
  </si>
  <si>
    <t>19°42'30,7''</t>
  </si>
  <si>
    <t>19°22'17,67"</t>
  </si>
  <si>
    <t>19°44'00,1"</t>
  </si>
  <si>
    <t xml:space="preserve"> 19°52'30,2"</t>
  </si>
  <si>
    <t>19°51'07,8"</t>
  </si>
  <si>
    <t>19°42'45,0"</t>
  </si>
  <si>
    <t xml:space="preserve"> 19°50'33,7"</t>
  </si>
  <si>
    <t>19°45'08,7"</t>
  </si>
  <si>
    <t>19°33'50,0"</t>
  </si>
  <si>
    <t>19°41'30,19"</t>
  </si>
  <si>
    <t>19°50'26,0"</t>
  </si>
  <si>
    <t>20°08'32,7"</t>
  </si>
  <si>
    <t>20°08'20,7"</t>
  </si>
  <si>
    <t>20°14'58,6"</t>
  </si>
  <si>
    <t>20°08'42,0"</t>
  </si>
  <si>
    <t>19°18'43,23''</t>
  </si>
  <si>
    <t>19°21'02,7''</t>
  </si>
  <si>
    <t>19°20'45,8''</t>
  </si>
  <si>
    <t>19°14'13,42''</t>
  </si>
  <si>
    <t>19°37'29,47''</t>
  </si>
  <si>
    <t>19°38'6,79"</t>
  </si>
  <si>
    <t>19°25'12,45''</t>
  </si>
  <si>
    <t>19°8'52,91''</t>
  </si>
  <si>
    <t>19°8'40,42''</t>
  </si>
  <si>
    <t>19°49'18,7"</t>
  </si>
  <si>
    <t>19°45'29,93"</t>
  </si>
  <si>
    <t>19°50'51,24"</t>
  </si>
  <si>
    <t>19°44'03,9''</t>
  </si>
  <si>
    <t>19°38'48,5"</t>
  </si>
  <si>
    <t>19°39'22,3"</t>
  </si>
  <si>
    <t>20°08'12,5"</t>
  </si>
  <si>
    <t>19°37'29,8"</t>
  </si>
  <si>
    <t>19°36'39,9"</t>
  </si>
  <si>
    <t>20°03'45,4"</t>
  </si>
  <si>
    <t>20°18'18''</t>
  </si>
  <si>
    <t>19°48'02,6"</t>
  </si>
  <si>
    <t>19°46'36,5"</t>
  </si>
  <si>
    <t>19°23'41,4''</t>
  </si>
  <si>
    <t>19°27'30,1"</t>
  </si>
  <si>
    <t>19°28'29,8"</t>
  </si>
  <si>
    <t>19°17'16,8"</t>
  </si>
  <si>
    <t>19°20'26,4"</t>
  </si>
  <si>
    <t>19°18'06,5"</t>
  </si>
  <si>
    <t xml:space="preserve"> 19°14'38,9"</t>
  </si>
  <si>
    <t>19°41'27,9"</t>
  </si>
  <si>
    <t>19°26'48,2"</t>
  </si>
  <si>
    <t>19°34'25,5"</t>
  </si>
  <si>
    <t>19°23'36,5''</t>
  </si>
  <si>
    <t>19°18'07,4''</t>
  </si>
  <si>
    <t xml:space="preserve"> 19°19'38,7"</t>
  </si>
  <si>
    <t>19°06'14,8"</t>
  </si>
  <si>
    <t xml:space="preserve"> 19°06'44,8"</t>
  </si>
  <si>
    <t>19°30'05,0"</t>
  </si>
  <si>
    <t>19°20'06,0"</t>
  </si>
  <si>
    <t>19°12'28,7''</t>
  </si>
  <si>
    <t>19°25'21,0''</t>
  </si>
  <si>
    <t>19°06'18,7"</t>
  </si>
  <si>
    <t>19°41'06,4"</t>
  </si>
  <si>
    <t>19°30'20,2"</t>
  </si>
  <si>
    <t xml:space="preserve"> 20°29'05,4"</t>
  </si>
  <si>
    <t>19°50'36,4"</t>
  </si>
  <si>
    <t>19°46'13,3"</t>
  </si>
  <si>
    <t xml:space="preserve"> 20°19'39,00"</t>
  </si>
  <si>
    <t xml:space="preserve"> 20°02'59,3"</t>
  </si>
  <si>
    <t>19°40'10,6"</t>
  </si>
  <si>
    <t>19°36'49,0"</t>
  </si>
  <si>
    <t xml:space="preserve"> 19°10'45,5"</t>
  </si>
  <si>
    <t xml:space="preserve"> 20°02'18,7"</t>
  </si>
  <si>
    <t xml:space="preserve"> 20°21'37"</t>
  </si>
  <si>
    <t>18°59'25,9"</t>
  </si>
  <si>
    <t xml:space="preserve">  19°38'59"</t>
  </si>
  <si>
    <t xml:space="preserve"> 19°43'16,8"</t>
  </si>
  <si>
    <t xml:space="preserve"> 19°52'48,6"</t>
  </si>
  <si>
    <t xml:space="preserve"> 20°00'39,9"</t>
  </si>
  <si>
    <t xml:space="preserve"> 19°45'37,3"</t>
  </si>
  <si>
    <t xml:space="preserve"> 20°06'10,5"</t>
  </si>
  <si>
    <t>19°21'15,7"</t>
  </si>
  <si>
    <t>19°38'19,5"</t>
  </si>
  <si>
    <t xml:space="preserve"> 20°01'17,9"</t>
  </si>
  <si>
    <t>19°14'01,4"</t>
  </si>
  <si>
    <t>19°06'28,8'</t>
  </si>
  <si>
    <t>19°38'12,9"</t>
  </si>
  <si>
    <t>19°37'40,7"</t>
  </si>
  <si>
    <t>19°22'33,0"</t>
  </si>
  <si>
    <t>19°43'02"</t>
  </si>
  <si>
    <t xml:space="preserve"> 20°17'31,6"</t>
  </si>
  <si>
    <t>19°23'14,9"</t>
  </si>
  <si>
    <t>19°55'45,3"</t>
  </si>
  <si>
    <t>19°55'34,6"</t>
  </si>
  <si>
    <t>19°16'11,0"</t>
  </si>
  <si>
    <t xml:space="preserve"> 20°10'19,0"</t>
  </si>
  <si>
    <t>20°01'7,24"</t>
  </si>
  <si>
    <t>19°27'34,3"</t>
  </si>
  <si>
    <t>19°25'56,1"</t>
  </si>
  <si>
    <t>19°23'43,8"</t>
  </si>
  <si>
    <t>19°28'53,9"</t>
  </si>
  <si>
    <t>19°43'08,0"</t>
  </si>
  <si>
    <t>19°48'37,6"</t>
  </si>
  <si>
    <t>19°48'00,3"</t>
  </si>
  <si>
    <t>19°31'32,5"</t>
  </si>
  <si>
    <t>19°35'47,3"</t>
  </si>
  <si>
    <t>19°32'23,5"</t>
  </si>
  <si>
    <t>19°34'58,5''</t>
  </si>
  <si>
    <t>20°02'16,00''</t>
  </si>
  <si>
    <t>20°11'33,06''</t>
  </si>
  <si>
    <t>20°11'26,94''</t>
  </si>
  <si>
    <t>19°23' 15,7''   </t>
  </si>
  <si>
    <t>19°08'36,18''</t>
  </si>
  <si>
    <t>19°08'23,74''</t>
  </si>
  <si>
    <t>19°53'12,5''</t>
  </si>
  <si>
    <t>19°51'54''</t>
  </si>
  <si>
    <t>19°45'12,6''</t>
  </si>
  <si>
    <t>20°12'46,0"</t>
  </si>
  <si>
    <t>19°50'33,0"</t>
  </si>
  <si>
    <t>19°29'27,0"</t>
  </si>
  <si>
    <t>19°57'28,39"</t>
  </si>
  <si>
    <t>19°31'10,7"</t>
  </si>
  <si>
    <t>19°56'10,2"</t>
  </si>
  <si>
    <t>20°08'18,97"</t>
  </si>
  <si>
    <t>19°21'45"</t>
  </si>
  <si>
    <t>19°24'11,43"</t>
  </si>
  <si>
    <t>19°36'25"</t>
  </si>
  <si>
    <t>19°21' 47,75''   </t>
  </si>
  <si>
    <t xml:space="preserve"> 19°46'57,7"</t>
  </si>
  <si>
    <t>19°32'16,59"</t>
  </si>
  <si>
    <t>19°52'43,4"</t>
  </si>
  <si>
    <t>20°16'07,5"</t>
  </si>
  <si>
    <t>20°06'52,2''</t>
  </si>
  <si>
    <t>20°08'10,35''</t>
  </si>
  <si>
    <t>19°24'08''</t>
  </si>
  <si>
    <t>19°24'38,21"</t>
  </si>
  <si>
    <t>19°29'17,52''</t>
  </si>
  <si>
    <t>19°16'14,41"</t>
  </si>
  <si>
    <t>19°23'45"</t>
  </si>
  <si>
    <t>19°11'24,36"</t>
  </si>
  <si>
    <t>19°48'06,3"</t>
  </si>
  <si>
    <t xml:space="preserve">  19°54'41,1" </t>
  </si>
  <si>
    <t xml:space="preserve">19°58'31,7” </t>
  </si>
  <si>
    <t>19°57'20,6"</t>
  </si>
  <si>
    <t>19°10'54,9"</t>
  </si>
  <si>
    <t>19°12'27,0"</t>
  </si>
  <si>
    <t>19°10'34,63"</t>
  </si>
  <si>
    <t>y 19,19627 (°czyszczalnia bi°l°giczna)</t>
  </si>
  <si>
    <t>20°04'57,60"</t>
  </si>
  <si>
    <t>19°17'20,07"</t>
  </si>
  <si>
    <t>19°47'50,52"</t>
  </si>
  <si>
    <t>19°26'53"</t>
  </si>
  <si>
    <t>19°20'32,50"</t>
  </si>
  <si>
    <t>19°45'48"</t>
  </si>
  <si>
    <t xml:space="preserve">19°56'32,2” </t>
  </si>
  <si>
    <t xml:space="preserve">  19°07'28,8''</t>
  </si>
  <si>
    <t xml:space="preserve">  19°18'23,88''</t>
  </si>
  <si>
    <t xml:space="preserve">  19°19'09,3''</t>
  </si>
  <si>
    <t xml:space="preserve">  19°10'56,10''</t>
  </si>
  <si>
    <t xml:space="preserve"> 19°34'14,7''</t>
  </si>
  <si>
    <t xml:space="preserve">  19°40'13,68''</t>
  </si>
  <si>
    <t xml:space="preserve">  20°31'03,05''</t>
  </si>
  <si>
    <t xml:space="preserve">  19°54'56,7''</t>
  </si>
  <si>
    <t>18°37'35,8''</t>
  </si>
  <si>
    <t>51°50'19"</t>
  </si>
  <si>
    <t>51° 51'1,45"</t>
  </si>
  <si>
    <t xml:space="preserve">51°05'24,9" </t>
  </si>
  <si>
    <t xml:space="preserve">51°21'01,1" </t>
  </si>
  <si>
    <t xml:space="preserve">51°35'26,8" </t>
  </si>
  <si>
    <t>51°39'43,2"</t>
  </si>
  <si>
    <t xml:space="preserve">51°31'48,2" </t>
  </si>
  <si>
    <t xml:space="preserve">51°01'16,4" </t>
  </si>
  <si>
    <t xml:space="preserve">51°43'43,5" </t>
  </si>
  <si>
    <t xml:space="preserve">51°04'10,9" </t>
  </si>
  <si>
    <t>51°36'44"</t>
  </si>
  <si>
    <t xml:space="preserve">51°32'20,9" </t>
  </si>
  <si>
    <t xml:space="preserve">51°36'17,01" </t>
  </si>
  <si>
    <t>51°44'18,5"</t>
  </si>
  <si>
    <t xml:space="preserve">51°32'28,9" </t>
  </si>
  <si>
    <t xml:space="preserve">51°46'07,9" </t>
  </si>
  <si>
    <t>51°29'43,31"</t>
  </si>
  <si>
    <t>51°30'10,34"</t>
  </si>
  <si>
    <t>51°23'05,2''</t>
  </si>
  <si>
    <t xml:space="preserve">51°22'31,3" </t>
  </si>
  <si>
    <t>51°25'33,4"</t>
  </si>
  <si>
    <t xml:space="preserve">51°32'57,1" </t>
  </si>
  <si>
    <t xml:space="preserve">51°13'41,9" </t>
  </si>
  <si>
    <t xml:space="preserve">51°13'58,9" </t>
  </si>
  <si>
    <t>51°36'10,0"</t>
  </si>
  <si>
    <t>51°22'58,5''</t>
  </si>
  <si>
    <t xml:space="preserve">51°39'56,5" </t>
  </si>
  <si>
    <t>51°39'57,8"</t>
  </si>
  <si>
    <t>51°20'54,4''</t>
  </si>
  <si>
    <t xml:space="preserve">50°57'53,4" </t>
  </si>
  <si>
    <t xml:space="preserve">51°09'58,9" </t>
  </si>
  <si>
    <t xml:space="preserve">51°12'19,3" </t>
  </si>
  <si>
    <t xml:space="preserve">51°13'15,8" </t>
  </si>
  <si>
    <t>51°13'33,8"</t>
  </si>
  <si>
    <t xml:space="preserve">51°13'42,2" </t>
  </si>
  <si>
    <t xml:space="preserve">51°23'32,4" </t>
  </si>
  <si>
    <t xml:space="preserve">51°04'21,8" </t>
  </si>
  <si>
    <t xml:space="preserve">51°20'23,5" </t>
  </si>
  <si>
    <t>51°13'53,3''</t>
  </si>
  <si>
    <t>51°16'24,8''</t>
  </si>
  <si>
    <t>51°18'00,7"</t>
  </si>
  <si>
    <t xml:space="preserve">51°20'01,3" </t>
  </si>
  <si>
    <t xml:space="preserve">51°19'35,9" </t>
  </si>
  <si>
    <t xml:space="preserve">51°11'48,9" </t>
  </si>
  <si>
    <t xml:space="preserve">51°09'10,4" </t>
  </si>
  <si>
    <t>51°27'18,3''</t>
  </si>
  <si>
    <t>51°02'52,0''</t>
  </si>
  <si>
    <t>51°27'06,4"</t>
  </si>
  <si>
    <t xml:space="preserve">51°27'03,7" </t>
  </si>
  <si>
    <t xml:space="preserve">51°26'40,3" </t>
  </si>
  <si>
    <t>51°35'54,5"</t>
  </si>
  <si>
    <t xml:space="preserve">51°29'55,6" </t>
  </si>
  <si>
    <t>51°39'47,6"</t>
  </si>
  <si>
    <t xml:space="preserve">51°38'26,09" </t>
  </si>
  <si>
    <t xml:space="preserve">51°32'19,4" </t>
  </si>
  <si>
    <t xml:space="preserve">51°17'51,2" </t>
  </si>
  <si>
    <t xml:space="preserve">51°19'41,8" </t>
  </si>
  <si>
    <t xml:space="preserve">51°32'21,4" </t>
  </si>
  <si>
    <t>51°36'18,3"</t>
  </si>
  <si>
    <t xml:space="preserve">51°20'14,9" </t>
  </si>
  <si>
    <t xml:space="preserve">51°19'35,8" </t>
  </si>
  <si>
    <t xml:space="preserve">51°17'54" </t>
  </si>
  <si>
    <t>51°29'57,7"</t>
  </si>
  <si>
    <t>51°11'35,5"</t>
  </si>
  <si>
    <t>51°28'01,3"</t>
  </si>
  <si>
    <t>51°00'54,0"</t>
  </si>
  <si>
    <t>51°31'04,9"</t>
  </si>
  <si>
    <t>51°04'51,5"</t>
  </si>
  <si>
    <t>50°55'26,9"</t>
  </si>
  <si>
    <t>51°30'45,9" "</t>
  </si>
  <si>
    <t xml:space="preserve">51°20'35,4" </t>
  </si>
  <si>
    <t>51°15'45,4''</t>
  </si>
  <si>
    <t xml:space="preserve">51°01'27,1" </t>
  </si>
  <si>
    <t xml:space="preserve">51°06'14,5" </t>
  </si>
  <si>
    <t xml:space="preserve">51°23'28" </t>
  </si>
  <si>
    <t xml:space="preserve">51°27'01,3" </t>
  </si>
  <si>
    <t xml:space="preserve">51°17'59,7" </t>
  </si>
  <si>
    <t xml:space="preserve">51°21'51" </t>
  </si>
  <si>
    <t xml:space="preserve">51°27'51,9" </t>
  </si>
  <si>
    <t>51°36'51,9"</t>
  </si>
  <si>
    <t xml:space="preserve">51°35'26,2" </t>
  </si>
  <si>
    <t xml:space="preserve">51°31'18" </t>
  </si>
  <si>
    <t xml:space="preserve">51°14'51,0" </t>
  </si>
  <si>
    <t>51°14'41"</t>
  </si>
  <si>
    <t>51°03'00,5"</t>
  </si>
  <si>
    <t>51°44'39,7"</t>
  </si>
  <si>
    <t>51°45'43,2"</t>
  </si>
  <si>
    <t>51°28'56,6"</t>
  </si>
  <si>
    <t>51°27'22,5"</t>
  </si>
  <si>
    <t>51°27'36,8"</t>
  </si>
  <si>
    <t>51°42'5,00"</t>
  </si>
  <si>
    <t>50°59'34,00"</t>
  </si>
  <si>
    <t>51°11'2,13"</t>
  </si>
  <si>
    <t>51°32'19,96"</t>
  </si>
  <si>
    <t>51°36'59,00"</t>
  </si>
  <si>
    <t>51°39'58,3"</t>
  </si>
  <si>
    <t>51°33'42,53"</t>
  </si>
  <si>
    <t xml:space="preserve">51°23'13" </t>
  </si>
  <si>
    <t xml:space="preserve">51°16'05,65" </t>
  </si>
  <si>
    <t>50°53'37"</t>
  </si>
  <si>
    <t xml:space="preserve">51°08'52,90" </t>
  </si>
  <si>
    <t xml:space="preserve">51°41'18,70" </t>
  </si>
  <si>
    <t>51°31'49,6"</t>
  </si>
  <si>
    <t>51°58'39,36''</t>
  </si>
  <si>
    <t>51°58'05,63''</t>
  </si>
  <si>
    <t>52°12'30"</t>
  </si>
  <si>
    <t>52°12'20,79"</t>
  </si>
  <si>
    <t>52°06'12,36"</t>
  </si>
  <si>
    <t>52°18'19,44"</t>
  </si>
  <si>
    <t>52°18'56"</t>
  </si>
  <si>
    <t>52°14'49,26"</t>
  </si>
  <si>
    <t>52°00'22,9"</t>
  </si>
  <si>
    <t xml:space="preserve"> 51°59'10,9"</t>
  </si>
  <si>
    <t>52°14'43"</t>
  </si>
  <si>
    <t xml:space="preserve">52°06'19,4” </t>
  </si>
  <si>
    <t>52°06'44,2"</t>
  </si>
  <si>
    <t>52°09'16,8"</t>
  </si>
  <si>
    <t>52°03'44,0"</t>
  </si>
  <si>
    <t>52°01'12,0"</t>
  </si>
  <si>
    <t>52°06'23,15"</t>
  </si>
  <si>
    <t>x 52,08091            (°czyszczalnia bi°l°giczna)</t>
  </si>
  <si>
    <t>52°12'11,67 "</t>
  </si>
  <si>
    <t>51°57'24,17"</t>
  </si>
  <si>
    <t>52°21'37,15"</t>
  </si>
  <si>
    <t>51°52'07,8"</t>
  </si>
  <si>
    <t>52°20'15,62"</t>
  </si>
  <si>
    <t>51°55'39"</t>
  </si>
  <si>
    <t xml:space="preserve">51°53'47,5” </t>
  </si>
  <si>
    <t xml:space="preserve">  52°12'11,1''</t>
  </si>
  <si>
    <t xml:space="preserve">  52°11'22,32''</t>
  </si>
  <si>
    <t xml:space="preserve">  52°16'43,8''</t>
  </si>
  <si>
    <t xml:space="preserve"> 52°05'28,5"</t>
  </si>
  <si>
    <t xml:space="preserve"> 51°43'31,83"</t>
  </si>
  <si>
    <t xml:space="preserve">  51°47'50''</t>
  </si>
  <si>
    <t xml:space="preserve"> 19° 16' 28,01"</t>
  </si>
  <si>
    <t xml:space="preserve"> 19° 28' 18"</t>
  </si>
  <si>
    <t xml:space="preserve">19°45'04" </t>
  </si>
  <si>
    <t>20°10'21"</t>
  </si>
  <si>
    <t xml:space="preserve"> 19°51'37"</t>
  </si>
  <si>
    <t>19°45'16,68"</t>
  </si>
  <si>
    <t>20°08'24"</t>
  </si>
  <si>
    <t>19°41'34,4"</t>
  </si>
  <si>
    <t>20°08'23"</t>
  </si>
  <si>
    <t>19°48'30,2"</t>
  </si>
  <si>
    <t>19°45'27,51"</t>
  </si>
  <si>
    <t>19°50'52,28"</t>
  </si>
  <si>
    <t>19°44'32,4''</t>
  </si>
  <si>
    <t xml:space="preserve"> 19°38'48,5"</t>
  </si>
  <si>
    <t>19°39'08,8''</t>
  </si>
  <si>
    <t>19°37'34,41"</t>
  </si>
  <si>
    <t>20°03'12,9"</t>
  </si>
  <si>
    <t>20°18'26,2''</t>
  </si>
  <si>
    <t>19°48'03,0"</t>
  </si>
  <si>
    <t>19°23'05,9''</t>
  </si>
  <si>
    <t>19°28'41,6"</t>
  </si>
  <si>
    <t>19°28'39,2"</t>
  </si>
  <si>
    <t>19°17'15,6"</t>
  </si>
  <si>
    <t xml:space="preserve"> 19°20'25,3"</t>
  </si>
  <si>
    <t xml:space="preserve"> 19°18'07,9"</t>
  </si>
  <si>
    <t xml:space="preserve"> 19°14'40,6"</t>
  </si>
  <si>
    <t>19°41'31,6''</t>
  </si>
  <si>
    <t xml:space="preserve"> 19°26'48,8"</t>
  </si>
  <si>
    <t>19°34'22,5''</t>
  </si>
  <si>
    <t>19°18'04,0''</t>
  </si>
  <si>
    <t xml:space="preserve"> 19°06'14,8"</t>
  </si>
  <si>
    <t>19°30'02,2"</t>
  </si>
  <si>
    <t xml:space="preserve"> 19°20'04,86"</t>
  </si>
  <si>
    <t>19°12'49,1''</t>
  </si>
  <si>
    <t>19°25'04,0''</t>
  </si>
  <si>
    <t xml:space="preserve"> 20°29'38,1"</t>
  </si>
  <si>
    <t xml:space="preserve"> 19°41'06,4"</t>
  </si>
  <si>
    <t xml:space="preserve"> 19°29'12,0"</t>
  </si>
  <si>
    <t xml:space="preserve"> 19°50'36,4"</t>
  </si>
  <si>
    <t xml:space="preserve"> 19°46'13,0"</t>
  </si>
  <si>
    <t>19°40'15,0"</t>
  </si>
  <si>
    <t>20°02'18,7"</t>
  </si>
  <si>
    <t>20°21'35,17"</t>
  </si>
  <si>
    <t xml:space="preserve"> 19°36'49,0"</t>
  </si>
  <si>
    <t xml:space="preserve"> 19°10'41"</t>
  </si>
  <si>
    <t>18°58'47"</t>
  </si>
  <si>
    <t xml:space="preserve"> 19°38'59"</t>
  </si>
  <si>
    <t>19°43'10,7"</t>
  </si>
  <si>
    <t>19°52'48,6"</t>
  </si>
  <si>
    <t>19°46'48,3''</t>
  </si>
  <si>
    <t>20°06'10,5"</t>
  </si>
  <si>
    <t>19°20'36"</t>
  </si>
  <si>
    <t xml:space="preserve"> 19°38'19,5"</t>
  </si>
  <si>
    <t>20°01'17,9"</t>
  </si>
  <si>
    <t>19°06'21,9'</t>
  </si>
  <si>
    <t>19°37'47,1"</t>
  </si>
  <si>
    <t>19°56'22,7"</t>
  </si>
  <si>
    <t xml:space="preserve"> 19°55'58,5"</t>
  </si>
  <si>
    <t>19°43'07,0"</t>
  </si>
  <si>
    <t>19°32'18,0"</t>
  </si>
  <si>
    <t>20°12'46,00"</t>
  </si>
  <si>
    <t>19°50'27,0"</t>
  </si>
  <si>
    <t xml:space="preserve"> 19°30'29,78"</t>
  </si>
  <si>
    <t xml:space="preserve"> 19°36'25"</t>
  </si>
  <si>
    <t>19°42´43,42´´</t>
  </si>
  <si>
    <t xml:space="preserve"> 51° 50' 28,40"</t>
  </si>
  <si>
    <t xml:space="preserve"> 51° 39' 51"</t>
  </si>
  <si>
    <t xml:space="preserve">51°21'29,8" </t>
  </si>
  <si>
    <t xml:space="preserve">51°34'53" </t>
  </si>
  <si>
    <t>51°39'37"</t>
  </si>
  <si>
    <t xml:space="preserve">51°41'47" </t>
  </si>
  <si>
    <t xml:space="preserve">51°04'21,68" </t>
  </si>
  <si>
    <t>51°32'17"</t>
  </si>
  <si>
    <t xml:space="preserve">51°36'19,33" </t>
  </si>
  <si>
    <t xml:space="preserve">51°32'27" </t>
  </si>
  <si>
    <t xml:space="preserve">51°46'46,1" </t>
  </si>
  <si>
    <t>51°29'42,66"</t>
  </si>
  <si>
    <t>51°30'11,28"</t>
  </si>
  <si>
    <t>51°26'31,7''</t>
  </si>
  <si>
    <t>51°24'58,2''</t>
  </si>
  <si>
    <t xml:space="preserve">51°13'38,08" </t>
  </si>
  <si>
    <t>51°35'31,5"</t>
  </si>
  <si>
    <t>51°22'55,6''</t>
  </si>
  <si>
    <t xml:space="preserve">51°39'56,8" </t>
  </si>
  <si>
    <t>51°20'43,0''</t>
  </si>
  <si>
    <t xml:space="preserve">50°57'53,0" </t>
  </si>
  <si>
    <t xml:space="preserve">51°10'04,3" </t>
  </si>
  <si>
    <t xml:space="preserve">51°12'17,8" </t>
  </si>
  <si>
    <t xml:space="preserve">51°13'36,1" </t>
  </si>
  <si>
    <t xml:space="preserve">51°13'55,4" </t>
  </si>
  <si>
    <t>51°23`21,8''</t>
  </si>
  <si>
    <t xml:space="preserve">51°04'23,9" </t>
  </si>
  <si>
    <t>51°20'24,9''</t>
  </si>
  <si>
    <t>51°16'25,9''</t>
  </si>
  <si>
    <t xml:space="preserve">51°11'47" </t>
  </si>
  <si>
    <t xml:space="preserve">51°09'11,95" </t>
  </si>
  <si>
    <t>51°27'27,7''</t>
  </si>
  <si>
    <t>51°02'38,0''</t>
  </si>
  <si>
    <t xml:space="preserve">51°27'00,6" </t>
  </si>
  <si>
    <t>51°36'02,3"</t>
  </si>
  <si>
    <t>51°39'47,7"</t>
  </si>
  <si>
    <t xml:space="preserve">51°17'56" </t>
  </si>
  <si>
    <t xml:space="preserve">51°32'17,2" </t>
  </si>
  <si>
    <t xml:space="preserve">51°20'26" </t>
  </si>
  <si>
    <t xml:space="preserve">51°19'49" </t>
  </si>
  <si>
    <t>51°29'58,5"</t>
  </si>
  <si>
    <t>51°00'38,6''</t>
  </si>
  <si>
    <t xml:space="preserve">51°03'35,0" </t>
  </si>
  <si>
    <t>51°15'45,3''</t>
  </si>
  <si>
    <t xml:space="preserve">51°06'16,5" </t>
  </si>
  <si>
    <t>51°36'51,3"</t>
  </si>
  <si>
    <t xml:space="preserve">51°35'25,3" </t>
  </si>
  <si>
    <t>51°03'18"</t>
  </si>
  <si>
    <t>51°28'48,0"</t>
  </si>
  <si>
    <t>50°59'35,00"</t>
  </si>
  <si>
    <t>51°36'37,58"</t>
  </si>
  <si>
    <t>51°54' 16,9''</t>
  </si>
  <si>
    <t>19°35'38,9''</t>
  </si>
  <si>
    <t>51°51'6,41''</t>
  </si>
  <si>
    <t>19°34'16,7''</t>
  </si>
  <si>
    <t>19°17’29,11’’</t>
  </si>
  <si>
    <t>51°48’42,00’</t>
  </si>
  <si>
    <t>52˚ 00' 1,7''</t>
  </si>
  <si>
    <t xml:space="preserve"> 51°38'33,59''</t>
  </si>
  <si>
    <t>51°51'36''</t>
  </si>
  <si>
    <t>51°45'25''</t>
  </si>
  <si>
    <t>51°33'19,39''</t>
  </si>
  <si>
    <t>51°33'37,17''</t>
  </si>
  <si>
    <t>51º53'25,61"</t>
  </si>
  <si>
    <t>51°56'26,0''</t>
  </si>
  <si>
    <t>51°45'34,64''</t>
  </si>
  <si>
    <t>51°42'49''</t>
  </si>
  <si>
    <t xml:space="preserve">51°53'57,91''  </t>
  </si>
  <si>
    <t>51°49'58,1''</t>
  </si>
  <si>
    <r>
      <t>51</t>
    </r>
    <r>
      <rPr>
        <b/>
        <vertAlign val="superscript"/>
        <sz val="16"/>
        <rFont val="Arial"/>
        <family val="2"/>
        <charset val="238"/>
      </rPr>
      <t>°</t>
    </r>
    <r>
      <rPr>
        <b/>
        <sz val="16"/>
        <rFont val="Arial"/>
        <family val="2"/>
        <charset val="238"/>
      </rPr>
      <t>39' 00,07"</t>
    </r>
  </si>
  <si>
    <t>51°40'02,62"</t>
  </si>
  <si>
    <t>51°40'02,63"</t>
  </si>
  <si>
    <t>51°40'05,54"</t>
  </si>
  <si>
    <t>52°01'39''</t>
  </si>
  <si>
    <r>
      <t>19</t>
    </r>
    <r>
      <rPr>
        <b/>
        <sz val="16"/>
        <rFont val="Calibri"/>
        <family val="2"/>
        <charset val="238"/>
      </rPr>
      <t>°</t>
    </r>
    <r>
      <rPr>
        <b/>
        <sz val="16"/>
        <rFont val="Arial"/>
        <family val="2"/>
        <charset val="238"/>
      </rPr>
      <t>25'12,45''</t>
    </r>
  </si>
  <si>
    <t>51°55'57,62''</t>
  </si>
  <si>
    <t>51°53'33,58''</t>
  </si>
  <si>
    <t>51°58'18,7''</t>
  </si>
  <si>
    <t>51°58'20,9''</t>
  </si>
  <si>
    <t>52°0'19,93''</t>
  </si>
  <si>
    <t>51°48'24,15''</t>
  </si>
  <si>
    <t>19°8' 52,907''</t>
  </si>
  <si>
    <t>19° 24'1,367''</t>
  </si>
  <si>
    <t>51°50'21,695''</t>
  </si>
  <si>
    <t>51°59'45,582''</t>
  </si>
  <si>
    <t>52°00'21,743''</t>
  </si>
  <si>
    <t>19°8'40,415''</t>
  </si>
  <si>
    <t>52°0'21,743''</t>
  </si>
  <si>
    <t>19°16'53,5''</t>
  </si>
  <si>
    <t xml:space="preserve"> 19°51'07,8"</t>
  </si>
  <si>
    <t>51°29'41,5''   </t>
  </si>
  <si>
    <t>Pt83</t>
  </si>
  <si>
    <t>SUW Chabielice</t>
  </si>
  <si>
    <t>oczyszczalnia ścieków SUW w Chabielicach</t>
  </si>
  <si>
    <t>51°57'29,37''</t>
  </si>
  <si>
    <t xml:space="preserve">51°50'56,8 ''  </t>
  </si>
  <si>
    <t xml:space="preserve">19°22'59,56 '' </t>
  </si>
  <si>
    <t xml:space="preserve">51°50'58,68 ''  </t>
  </si>
  <si>
    <t>19°2,62'8,75''</t>
  </si>
  <si>
    <t>51°8,55'6,96''</t>
  </si>
  <si>
    <t>19°22'37,84''</t>
  </si>
  <si>
    <t>51°33'21,24''</t>
  </si>
  <si>
    <t>19°20'16''</t>
  </si>
  <si>
    <t>51°56'50''</t>
  </si>
  <si>
    <t>19°18'15''</t>
  </si>
  <si>
    <t>51°42'44''</t>
  </si>
  <si>
    <t>19°37'54,63''</t>
  </si>
  <si>
    <t>51°50'0,22''</t>
  </si>
  <si>
    <t>19°37'29''</t>
  </si>
  <si>
    <t>51°40'06''</t>
  </si>
  <si>
    <t xml:space="preserve"> 19°20'50,13"</t>
  </si>
  <si>
    <r>
      <t>51°</t>
    </r>
    <r>
      <rPr>
        <b/>
        <sz val="16"/>
        <rFont val="Arial"/>
        <family val="2"/>
        <charset val="238"/>
      </rPr>
      <t>39'00,07"</t>
    </r>
  </si>
  <si>
    <t>19°21'47,75''   </t>
  </si>
  <si>
    <t>51°28'22,667''   </t>
  </si>
  <si>
    <t>SPONCEL Sp. z o.o. w Bogumiłowie gm. Kleszczów</t>
  </si>
  <si>
    <t>19°13'21,8''</t>
  </si>
  <si>
    <t>51°16'23,5''</t>
  </si>
  <si>
    <t>miejska oczyszczalnia ścieków</t>
  </si>
  <si>
    <t>Miejskie Przedsiębiorstwo Wodociagów i Kanalizacji                        Sp. z o.o. w Łasku                                                              ul. Tylna 9                                                     98-100 Łask                       Oczyszczalnia w Łasku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</si>
  <si>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06'48,0''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</si>
  <si>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35'37,2''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</si>
  <si>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06'37,1''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</si>
  <si>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35'52,1''</t>
    </r>
  </si>
  <si>
    <t>Miejskie Przedsiębiorstwo Wodociagów i Kanalizacji                                       Sp. z o.o. w Łasku                                                              ul. Tylna 9                                       98-100 Łask                       Oczyszczalnia w Kolumnie</t>
  </si>
  <si>
    <t>ul. Modrzewiowa                       98-100 Łask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</si>
  <si>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12'49,0''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</si>
  <si>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37'00''</t>
    </r>
  </si>
  <si>
    <t>gminna oczyszczalnia ścieków</t>
  </si>
  <si>
    <t>Miejskie Przedsiębiorstwo Wodociagów i Kanalizacji                              Sp. z o.o. w Łasku                                                       ul. Tylna 9                                                 98-100 Łask                   Oczyszczalnia w Kopyści</t>
  </si>
  <si>
    <t>Kopyść                                        98-100 Łask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</si>
  <si>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04'49,0''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</si>
  <si>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36'13,0''</t>
    </r>
  </si>
  <si>
    <t xml:space="preserve">Gminna Jednostka Usług Komunalnych w Sędziejowicach                                    Sędziejowice-Kolonia 12                                          98-160 Sędziejowice </t>
  </si>
  <si>
    <t>Oczyszczalnia                          Brody Emilianów                               98-160 Sędziejowice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</si>
  <si>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59'55,8''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</si>
  <si>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30'40,8''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</si>
  <si>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59'55,2''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</si>
  <si>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30'42,6''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</si>
  <si>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01'56,9''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</si>
  <si>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33'7,0''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</si>
  <si>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02'08,4''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</si>
  <si>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32'58,3''</t>
    </r>
  </si>
  <si>
    <t>Urząd Gminy Buczek                         ul. Główna 20                                 98-113 Buczek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</si>
  <si>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09'29,28''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</si>
  <si>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30'6,84''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</si>
  <si>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09'22,74''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</si>
  <si>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30'7,92''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</si>
  <si>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08'14,89"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</si>
  <si>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08'15,4"</t>
    </r>
  </si>
  <si>
    <t xml:space="preserve">Gminny Zakład Usług Komunalnych w Widawie                                     ul. Rynek Kościuszki 10                                98-170 Widawa           Oczyszczalnia w Widawie           </t>
  </si>
  <si>
    <t xml:space="preserve">ul. Pastwiskowa                      98-170 Widawa                      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</si>
  <si>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57'25,0''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</si>
  <si>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26'25,0''</t>
    </r>
  </si>
  <si>
    <t xml:space="preserve">Gminny Zakład Usług Komunalnych w Widawie                                       ul. Rynek Kościuszki 10                                98-170 Widawa           Oczyszczalnia w Ligocie </t>
  </si>
  <si>
    <t>Ligota                             98-170 Widawa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</si>
  <si>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56'34,0''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</si>
  <si>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28'43,0''</t>
    </r>
  </si>
  <si>
    <t>zakładowa oczyszczalnia ścieków</t>
  </si>
  <si>
    <t>ELFA PHARM Sp. z o.o.                 Chociw  99                                    98-170 Widawa</t>
  </si>
  <si>
    <t>Chociw 99               98-170 Widawa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</si>
  <si>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59'36,6''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</si>
  <si>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23'57,0''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</si>
  <si>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00'4,2''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</si>
  <si>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14'25,8''</t>
    </r>
  </si>
  <si>
    <t xml:space="preserve">Zakład Wędliniarski                                Władysław Gabrysiak                Lichawa 41A                                   98-160 Sędziejowice                                   </t>
  </si>
  <si>
    <t xml:space="preserve"> Lichawa 41A                            98-160 Sędziejowice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</si>
  <si>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01'48,72''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</si>
  <si>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31'20,52''</t>
    </r>
  </si>
  <si>
    <t>PPHU KAWIKS                                            Masarnia z ubojnią                                                   Karol Chachulski i Wincenty Chachulski Sp.J.                                         Patoki 23                                                98-170 Widawa</t>
  </si>
  <si>
    <t>Patoki 23                               98-170 Widawa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</si>
  <si>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03'11,6''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</si>
  <si>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26'16,2''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</si>
  <si>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03'15,3''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</si>
  <si>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26'12,3''</t>
    </r>
  </si>
  <si>
    <t>STEC Spółka z o.o.                                   Spółka komandytowa                             Aleksandrówek 29a                       98-100 Łask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</si>
  <si>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12'28,0''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</si>
  <si>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33'37,0''</t>
    </r>
  </si>
  <si>
    <t>Miejski Zakład Komunalny                   w Pajęcznie                                  ul. Międzyzakładowa 3                              98-330 Pajęczno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</si>
  <si>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58'25,3''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</si>
  <si>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08'55,0''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</si>
  <si>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58'48,0''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</si>
  <si>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09'06,0''</t>
    </r>
  </si>
  <si>
    <t>Zakład Wodociągów i Kanalizacji w Działoszynie                                         ul. Piłsudskiego 21                        98-355 Działoszyn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</si>
  <si>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52'45,0''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</si>
  <si>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06'5,6''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</si>
  <si>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52'2,8''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</si>
  <si>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06'35,2''</t>
    </r>
  </si>
  <si>
    <t>Zakład Wodociągów i Kanalizacji w Działoszynie                                         ul. Piłsudskiego 21                        98-355 Działoszyn                   Oczyszczalnia w Trębaczewie</t>
  </si>
  <si>
    <t>Trębaczew                                  98-355 Działoszyn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</si>
  <si>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54'12,7''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</si>
  <si>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07'4,5''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</si>
  <si>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52'49,0''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</si>
  <si>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06'27,0''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</si>
  <si>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12'7,4''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</si>
  <si>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11'23,8''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</si>
  <si>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12'13,9''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</si>
  <si>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11'25,9''</t>
    </r>
  </si>
  <si>
    <t>komunalna oczyszczalnia ścieków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</si>
  <si>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07'54,02''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</si>
  <si>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11'33,07''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</si>
  <si>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07'55,17''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</si>
  <si>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11'34,67''</t>
    </r>
  </si>
  <si>
    <t>Urząd Gminy Strzelce Wielkie                                ul. Częstochowska 14                       98-337 Strzelce Wielkie</t>
  </si>
  <si>
    <t>98-337                                 Strzelce Wielkie</t>
  </si>
  <si>
    <t xml:space="preserve">Pisia km 14,947  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</si>
  <si>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08'39,0''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</si>
  <si>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08'11,4''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</si>
  <si>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08'40,15''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</si>
  <si>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08'10,14''</t>
    </r>
  </si>
  <si>
    <t>Szczepan Stanik P.P.H.U. "FRUTICO" Eksport - Import                    ul. Leśna 11                                              Nowe Gajęcice                                                   98-330 Pajęczno</t>
  </si>
  <si>
    <t xml:space="preserve"> Nowe Gajęcice             ul. Leśna 11                                                   98-330 Pajęczno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</si>
  <si>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00'48,0''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</si>
  <si>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05'54,0''</t>
    </r>
  </si>
  <si>
    <t xml:space="preserve">Robert Bęben                                                         Zakład Przetwórstwa Owoców                                      i Warzyw "ALMAR"                                                  Zalesiaki 57                                          98-355 Działoszyn         </t>
  </si>
  <si>
    <t xml:space="preserve"> Zalesiaki 57                   98-355 Działoszyn</t>
  </si>
  <si>
    <t>Warta km 627,85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</si>
  <si>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54'29,0''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</si>
  <si>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06'0,0''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</si>
  <si>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54'30,3''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</si>
  <si>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06'0,9''</t>
    </r>
  </si>
  <si>
    <t>Zakład Gospodarki Komunalnej                                     w Rząśni                                                 ul. 1 Maja 18                                                         98-332 Rząśnia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</si>
  <si>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03'31,4''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</si>
  <si>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12'59,1''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</si>
  <si>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03'10,0''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</si>
  <si>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12'36,0''</t>
    </r>
  </si>
  <si>
    <t>Bobrowniki                                   98-355 Działoszyn</t>
  </si>
  <si>
    <t>Warta km 617,976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</si>
  <si>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47'14,0''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</si>
  <si>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06'16,0''</t>
    </r>
  </si>
  <si>
    <t xml:space="preserve">Zakład Przetwórstwa Owoców                              i Warzyw Józef Bęben                                    "WALDI - BEN"                                  Zalesiaki 50                                         98-355 Działoszyn </t>
  </si>
  <si>
    <t xml:space="preserve">Zalesiaki 50                             98-355 Działoszyn 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</si>
  <si>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53'46,6''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</si>
  <si>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06'20,9''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</si>
  <si>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53'47,8''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</si>
  <si>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06'26,5''</t>
    </r>
  </si>
  <si>
    <t>Urząd Gminy Wartkowice                          Stary Gostków 3D                           99-220 Wartkowice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</si>
  <si>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00'45,0''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</si>
  <si>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58'39,6''</t>
    </r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</si>
  <si>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00'57,0''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</si>
  <si>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58'37,8''</t>
    </r>
  </si>
  <si>
    <t>Urząd Gminy Zadzim                                      Zadzim 44                                        99-232 Zadzim</t>
  </si>
  <si>
    <t xml:space="preserve">Zadzim 44                              99-232 Zadzim                                       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</si>
  <si>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50'29,4''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</si>
  <si>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46'54,0''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</si>
  <si>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50'25,2''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</si>
  <si>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46'55,8''</t>
    </r>
  </si>
  <si>
    <t>Samorządowy Zakład Gospodarki Komunalnej                                                i Mieszkaniowej w Pęczniewie                                          ul. Główna 10/12                                                     99-235 Pęczniew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</si>
  <si>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43'41,0''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</si>
  <si>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48'11,0''</t>
    </r>
  </si>
  <si>
    <t>osiedlowa oczyszczalnia ścieków</t>
  </si>
  <si>
    <t>Urząd Gminy Dalików                 Pl. Powstańców 1                               99-205 Dalików                          Osiedle Mieszkaniowe                         w Sarnowie</t>
  </si>
  <si>
    <r>
      <t>19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07'34,0''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</si>
  <si>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50'57,0''</t>
    </r>
  </si>
  <si>
    <t>Miejskie Przedsiębiorstwo Wodociągów i Kanalizacji                                    w Poddębicach Sp. z o.o.                                               ul. Parzęczewska 29/35                           99-200 Poddębice                             Oczyszczalnia w Poddębicach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</si>
  <si>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56'55,4''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</si>
  <si>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54'17,6''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</si>
  <si>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56'46,5''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</si>
  <si>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54'18,8''</t>
    </r>
  </si>
  <si>
    <t>Dom Pomocy Społecznej                              w Skęczniewie                              Skęczniew 58                                                          62-730 Dobra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</si>
  <si>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41'15,5''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</si>
  <si>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51'45,2''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</si>
  <si>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42'14,2''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</si>
  <si>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51'35,2''</t>
    </r>
  </si>
  <si>
    <t>Przedsiębiorstwo Gospodarki Komunalnej                                           "TERMY UNIEJÓW" Sp. z o.o.                                              ul. Polna 37                                     99-210 Uniejów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</si>
  <si>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46'8,4''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</si>
  <si>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59'16,6''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</si>
  <si>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46'13,1''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</si>
  <si>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59'10,0''</t>
    </r>
  </si>
  <si>
    <t>Przedsiębiorstwo Gospodarki Komunalnej                                           "TERMY UNIEJÓW" Sp. z o.o.                                              ul. Polna 37                                     99-210 Uniejów                 Oczyszczalnia w Spycimierzu</t>
  </si>
  <si>
    <t>Spycimierz                                          99-210 Uniejów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</si>
  <si>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46'12,2''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</si>
  <si>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56'43,3''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</si>
  <si>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46'36,0''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</si>
  <si>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56'36,0''</t>
    </r>
  </si>
  <si>
    <t xml:space="preserve">Miejskie Przedsiębiorstwo Wodociagów i Kanalizacji                                                Sp. z o.o. w Sieradzu                                       ul. Górka Kłocka 14                                  98-200 Sieradz </t>
  </si>
  <si>
    <t>Dzigorzew 77                                      98-200 Sieradz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</si>
  <si>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42'30,6''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</si>
  <si>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37'27,6''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</si>
  <si>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42'50,4''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</si>
  <si>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37'58,8''</t>
    </r>
  </si>
  <si>
    <t>Zakład Gospodarki Komunalnej            i Mieszkaniowej w Błaszkach                                Plac Niepodległości 13b                            98-235 Błaszki              Oczyszczalnia Borysławice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</si>
  <si>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25'44,94''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</si>
  <si>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39'35,58''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</si>
  <si>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25'56,0''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</si>
  <si>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39'38,0''</t>
    </r>
  </si>
  <si>
    <t>Zakład Gospodarki Komunalnej            i Mieszkaniowej w Błaszkach                                Plac Niepodległości 13b                            98-235 Błaszki              Oczyszczalnia Kalinowa</t>
  </si>
  <si>
    <t>Kalinowa                                              98-235 Błaszki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</si>
  <si>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29'9,24''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</si>
  <si>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41'32,7''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</si>
  <si>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29'09,0''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</si>
  <si>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41'33,0''</t>
    </r>
  </si>
  <si>
    <t xml:space="preserve">Zakład Wodociagów i Kanalizacji Gminy i Miasta Warta Sp. z o.o. ul. Łódzka 1 98-290 Warta 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</si>
  <si>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37'51,52''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</si>
  <si>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43'01,41''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</si>
  <si>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37'46,66''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</si>
  <si>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43'04,79''</t>
    </r>
  </si>
  <si>
    <t>Zakład Wodociagów i Kanalizacji Gminy i Miasta Warta Sp. z o.o. ul. Łódzka 1 98-290 Warta Oczyszczalnia Jeziorsko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</si>
  <si>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38'46,2'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</si>
  <si>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47'17,3''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</si>
  <si>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38'44,23''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</si>
  <si>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47'14,35''</t>
    </r>
  </si>
  <si>
    <t>Miejska Spółka Komunalna                              Sp. z o.o. w Złoczewie                                ul. Cmentarna 11                                    98-270 Złoczew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</si>
  <si>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36'00''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</si>
  <si>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24'41,4''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</si>
  <si>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36'01,0''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</si>
  <si>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24'40,8''</t>
    </r>
  </si>
  <si>
    <t>"BOROWINA" Zakład Mięsny Podsiadły Spółka jawna                    Broszki 34                                      98-270 Złoczew</t>
  </si>
  <si>
    <t>Broszki 34                                98-270 Złoczew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</si>
  <si>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38'47,4''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</si>
  <si>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23'1,2''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</si>
  <si>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38'27,6''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</si>
  <si>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22'53,4''</t>
    </r>
  </si>
  <si>
    <t>Urząd Gminy Burzenin                   ul. Sieradzka 1                              98-260 Burzenin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</si>
  <si>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50'11,4''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</si>
  <si>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27'54,6''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</si>
  <si>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50'13,8''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</si>
  <si>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27'55,8''</t>
    </r>
  </si>
  <si>
    <t>Niechmirów                                  98-260 Burzenin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</si>
  <si>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45'46,8''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</si>
  <si>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23'34,2''</t>
    </r>
  </si>
  <si>
    <t xml:space="preserve">gminna oczyszczalnia ścieków </t>
  </si>
  <si>
    <t>Zakład Gospodarki Komunalnej                                        w Brzeźniu                                           ul. Sieradzka 8                                       98-275 Brzeźnio</t>
  </si>
  <si>
    <t>Nowa Wieś                                    98-275 Brzeźnio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</si>
  <si>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37'59,4''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</si>
  <si>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27'42,0''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</si>
  <si>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37'57,0''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</si>
  <si>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27'42,6''</t>
    </r>
  </si>
  <si>
    <t>Witów                                              98-260 Burzenin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</si>
  <si>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50'5,2''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</si>
  <si>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28'20,2''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</si>
  <si>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50'23,6''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</si>
  <si>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28'20,3''</t>
    </r>
  </si>
  <si>
    <t>Dom Pomocy Społecznej                 w Biskupicach                                   98-200 Sieradz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</si>
  <si>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40'6,6''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</si>
  <si>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38'59,4''</t>
    </r>
  </si>
  <si>
    <t>Dom Pomocy Społecznej                        w Rożdżałach                                 98-290 Warta</t>
  </si>
  <si>
    <t>Rożdżały 7                                         98-290 Warta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</si>
  <si>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48'55,2''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</si>
  <si>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43'47,4''</t>
    </r>
  </si>
  <si>
    <t>zakładopwa oczyszczalnia ścieków</t>
  </si>
  <si>
    <t>P.H.U. "SKORPION"                          Włodzimierz Nowiński               Krobanów 72                                           98-220 Zduńska Wola</t>
  </si>
  <si>
    <t>Stawiszcze                   98-200 Sieradz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</si>
  <si>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49'41,6''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</si>
  <si>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36'10,0''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</si>
  <si>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49'22,1''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</si>
  <si>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35'58,0''</t>
    </r>
  </si>
  <si>
    <t>Dębołęka                 98-275 Brzeźnio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</si>
  <si>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39'12,37''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</si>
  <si>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31'40,09''</t>
    </r>
  </si>
  <si>
    <t xml:space="preserve">Gmina Goszczanów                                      ul. Kaliska 19                                  98-215 Goszczanów                     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</si>
  <si>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29'31,8''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</si>
  <si>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47'15,3''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</si>
  <si>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37'43,0''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</si>
  <si>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36'28,0''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</si>
  <si>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47'43,0''</t>
    </r>
  </si>
  <si>
    <t>oczyszczalnia ścieków dla Szkoły Podstawowej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</si>
  <si>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32'38,0''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</si>
  <si>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37'57,0''</t>
    </r>
  </si>
  <si>
    <t xml:space="preserve">Wolnica Niechmirowska       98-260 Burzenin 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</si>
  <si>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44'57,15"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</si>
  <si>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22'15,61"</t>
    </r>
  </si>
  <si>
    <t>Urząd Gminy Brąszewice                    ul. Starowiejska 1                                                  98-277 Brąszewice</t>
  </si>
  <si>
    <t>Kosatka                                        98-277 Brąszewice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</si>
  <si>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27'21,15''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</si>
  <si>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28'38,47''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</si>
  <si>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27'23,73"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</si>
  <si>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28'36,75"</t>
    </r>
  </si>
  <si>
    <t xml:space="preserve">Przedsiębiorstwo Komunalne                          Sp. z o.o. w Wieluniu                                              ul. Zamenhofa 17                          98-300 Wieluń </t>
  </si>
  <si>
    <t xml:space="preserve">ul. Błońska 43                             98-300 Wieluń                          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</si>
  <si>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34'38,22''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</si>
  <si>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13'50,28''</t>
    </r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</si>
  <si>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34'47,09''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</si>
  <si>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13'53,16''</t>
    </r>
  </si>
  <si>
    <t>Spółdzielnia Dostawców Mleka                           w Wieluniu                                                         ul. Kolejowa 63                                    98-300 Wieluń</t>
  </si>
  <si>
    <t>ul. Błońska 45        98-300 Wieluń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</si>
  <si>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34'42,1''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</si>
  <si>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13'59,7''</t>
    </r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</si>
  <si>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34'46,9''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</si>
  <si>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14'2,2''</t>
    </r>
  </si>
  <si>
    <t>Urząd Gminy Mokrsko                              Mokrsko 231                                     98-345 Mokrsko</t>
  </si>
  <si>
    <t>Mokrsko 200b                 98-345 Mokrsko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</si>
  <si>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27'48,0''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</si>
  <si>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10'36,0''</t>
    </r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</si>
  <si>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27'52,0''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</si>
  <si>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10'37,0''</t>
    </r>
  </si>
  <si>
    <t xml:space="preserve">Zakłady Mięsne Henryk Kania Spółka Akcyjna                                  Oddział Mokrsko 343                              98-345 Mokrsko                                                 z siedzibą w Pszczynie                                                                                                 ul. Korczaka 5                                                           43-200 Pszczyna          </t>
  </si>
  <si>
    <t xml:space="preserve"> Mokrsko 343             98-345 Mokrsko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</si>
  <si>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25'43,9''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</si>
  <si>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10'8,7''</t>
    </r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</si>
  <si>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25'43,1''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</si>
  <si>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09'47,8''</t>
    </r>
  </si>
  <si>
    <t>Urząd Gminy Osjaków                                     ul. Targowa 26                             98-320 Osjaków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</si>
  <si>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47'21,6''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</si>
  <si>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17'38,4''</t>
    </r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</si>
  <si>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47'19,2''</t>
    </r>
  </si>
  <si>
    <t>Urząd Gminy Konopnica                                 ul. Rynek 15                                        98-313 Konopnica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</si>
  <si>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48'56,4''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</si>
  <si>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21'14,4''</t>
    </r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</si>
  <si>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48'52,8''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</si>
  <si>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21'10,8''</t>
    </r>
  </si>
  <si>
    <t>Urząd Gminy Konopnica                                    ul. Rynek 15                                        98-313 Konopnica                               Oczyszczalnia w Rychłocicach</t>
  </si>
  <si>
    <t>Warta km 558,510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</si>
  <si>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49'4,82''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</si>
  <si>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23'49,2''</t>
    </r>
  </si>
  <si>
    <t>51.39638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</si>
  <si>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48'58''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</si>
  <si>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23'47''</t>
    </r>
  </si>
  <si>
    <t>Urząd Gminy Skomlin                                         ul. Trojanowskiego 1                   98-346 Skomlin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</si>
  <si>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22'23,2''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</si>
  <si>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10'15,2''</t>
    </r>
  </si>
  <si>
    <t>Urząd Gminy Czarnożyły                                       Czarnożyły 48                                      98-310 Czarnożyły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</si>
  <si>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34'34,4''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</si>
  <si>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16'55,0''</t>
    </r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</si>
  <si>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34'42,0''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</si>
  <si>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16'52,8''</t>
    </r>
  </si>
  <si>
    <t>Urząd Gminy Ostrówek                    Ostrówek 115                                  98-311Ostrówek</t>
  </si>
  <si>
    <t>Rudlice 98                           98-311 Ostrówek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</si>
  <si>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38'57,3''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</si>
  <si>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20'2,5''</t>
    </r>
  </si>
  <si>
    <t>Dom Pomocy Społecznej                w Skrzynnie                                                      98-311 Ostrówek</t>
  </si>
  <si>
    <t>Skrzynno 13                                    98-311 Ostrówek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</si>
  <si>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39'30,0''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</si>
  <si>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19'9,6''</t>
    </r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</si>
  <si>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39'37,8''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</si>
  <si>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19'14,4''</t>
    </r>
  </si>
  <si>
    <t>Ośrodek Szkoleniowo-Wypoczynkowy "NADWARCIAŃSKI GRÓD"       Załęcze Wielkie 89                       98-335 Pątnów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</si>
  <si>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40'20,0''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</si>
  <si>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06'22,0''</t>
    </r>
  </si>
  <si>
    <t>Urząd Gminy Wierzchlas                                       ul. Szkolna 7                                      98-324 Wierzchlas</t>
  </si>
  <si>
    <t>ul. Wczasowa 51                                               Krzeczów                                      98-324 Wierzchlas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</si>
  <si>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45'38,3''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</si>
  <si>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11'45,5''</t>
    </r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</si>
  <si>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45'38,6''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</si>
  <si>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11'47,1''</t>
    </r>
  </si>
  <si>
    <t xml:space="preserve">Przedsiębiorstwo Komunalne S.A. w Wieruszowie                                                       ul. Biskupa St. Bareły 13                    98-400  Wieruszów 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</si>
  <si>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09'7,7''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</si>
  <si>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18'20,6''</t>
    </r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</si>
  <si>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09'1,7''</t>
    </r>
  </si>
  <si>
    <t xml:space="preserve"> Gmina Sokolniki                          Marszałka Józefa Piłsudskiego 1, 98-420 Sokolniki</t>
  </si>
  <si>
    <t xml:space="preserve">ul. Piłsudskiego 1                                                           98-420 Sokolniki 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</si>
  <si>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20'28,5''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</si>
  <si>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18'12,3''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</si>
  <si>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21'37,82''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</si>
  <si>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18'10,06''</t>
    </r>
  </si>
  <si>
    <t>Urząd Gminy Łubnice                                       ul. Sikorskiego 102                         98-432  Łubnice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</si>
  <si>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17'47,8''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</si>
  <si>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09'11,7''</t>
    </r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</si>
  <si>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17'48,0''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</si>
  <si>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09'11,6''</t>
    </r>
  </si>
  <si>
    <t>Gminny Zakład Komunalny                                     w Lututowie                                                 ul. Klonowska 8                             98-360  Lututów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</si>
  <si>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25'41,4''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</si>
  <si>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22'21,0''</t>
    </r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</si>
  <si>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25'43,2''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</si>
  <si>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22'20,4''</t>
    </r>
  </si>
  <si>
    <t>Urząd Gminy Czastary                                           ul. Wolności 29                                  98-410 Czastary</t>
  </si>
  <si>
    <t>Parcice                                        98-410 Czastary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</si>
  <si>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18'53,3''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</si>
  <si>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14'18,1''</t>
    </r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</si>
  <si>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18'47,0''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</si>
  <si>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14'4,1''</t>
    </r>
  </si>
  <si>
    <t>Urząd Gminy Bolesławiec                                      Rynek 1                                                98-430 Bolesławiec</t>
  </si>
  <si>
    <t>Chotynin 10                          98-430 Bolesławiec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</si>
  <si>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11'22,62''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</si>
  <si>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12'16,02''</t>
    </r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</si>
  <si>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11'5,4''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</si>
  <si>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12'21,6''</t>
    </r>
  </si>
  <si>
    <t>gminna  oczyszczalnia ścieków</t>
  </si>
  <si>
    <t>Urząd Gminy Galewice                       ul. Wieluńska 5                                     98-405 Galewice</t>
  </si>
  <si>
    <t xml:space="preserve">18° 16'4,38" </t>
  </si>
  <si>
    <t>Chrościn - Wieś              98-430 Bolesławiec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</si>
  <si>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12'19,97''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</si>
  <si>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10'26,45''</t>
    </r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</si>
  <si>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10'56,0''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</si>
  <si>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10'30,0''</t>
    </r>
  </si>
  <si>
    <t xml:space="preserve">PFLEIDERER Prospan S.A.                          w Wieruszowie                                            ul. Bolesławiecka 10                        98-400 Wieruszów    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</si>
  <si>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10'34,0''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</si>
  <si>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17'10,0''</t>
    </r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</si>
  <si>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09'57,0''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</si>
  <si>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17'15,0''</t>
    </r>
  </si>
  <si>
    <t>Miejskie Przedsiębiorstwo Wodociagów i Kanalizacji                            Sp. z o.o. w Zduńskiej Woli                                                              ul. Królewska 15                                     98-220 Zduńska Wola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</si>
  <si>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55'6,2''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</si>
  <si>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36'49,2''</t>
    </r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</si>
  <si>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54'55,0''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</si>
  <si>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36'44,2''</t>
    </r>
  </si>
  <si>
    <t>Przedsiębiorstwo Usługowo-Handlowe "JAN-POL" S.C. J.Mróz J.Więckowski                              ul. Łaska 58a                                           98-220 Zduńska Wola Oczyszczalnia                                               w Wojsławicach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</si>
  <si>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55'14,7''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</si>
  <si>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39'19,98''</t>
    </r>
  </si>
  <si>
    <t>Zakład Gospodarki Komunalnej Starostwo Szadek 10                                   98-240 Szadek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</si>
  <si>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57'48,6''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</si>
  <si>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42'8,0''</t>
    </r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</si>
  <si>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57'46,2''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</si>
  <si>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42'0,5''</t>
    </r>
  </si>
  <si>
    <t>PUH "Wodnik" Marian Janas                                                         ul. Plac Strażacki 5                          98-161 Zapolice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</si>
  <si>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53'54,6''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</si>
  <si>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32'10,2''</t>
    </r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</si>
  <si>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53'52,2''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</si>
  <si>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32'7,2''</t>
    </r>
  </si>
  <si>
    <t>AVES Sp. z o.o.                        Gajewniki 16                                 98-220 Zduńska Wola</t>
  </si>
  <si>
    <r>
      <t>19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00'47,4''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</si>
  <si>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37'8,4''</t>
    </r>
  </si>
  <si>
    <t>Dom Pomocy Społecznej                                                     w Przatówku                                                Przatówek 1                                             98-240 Szadek</t>
  </si>
  <si>
    <r>
      <t>19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01'51,6''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</si>
  <si>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40'3,6''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</si>
  <si>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40'13,2''</t>
    </r>
  </si>
  <si>
    <t>PKP CARGOTABOR Sp. z o.o.                   z siedzibą w Warszawie                 ul. Grójecka 17                                02-021 Warszawa</t>
  </si>
  <si>
    <r>
      <t>19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01'27,0''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</si>
  <si>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34'42,0''</t>
    </r>
  </si>
  <si>
    <r>
      <t>19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01'33,0''</t>
    </r>
  </si>
  <si>
    <t>ELEKTROCIEPŁOWNIA "ZDUŃSKA WOLA" Sp. z o.o.                                     ul. Murarska 21                                                 98-220 Zduńska Wola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</si>
  <si>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58'29,0''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</si>
  <si>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35'47,0''</t>
    </r>
  </si>
  <si>
    <t>Prusinowice                          98-240 Szadek</t>
  </si>
  <si>
    <r>
      <t>18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54'33,17"</t>
    </r>
  </si>
  <si>
    <r>
      <t>51</t>
    </r>
    <r>
      <rPr>
        <b/>
        <vertAlign val="superscript"/>
        <sz val="16"/>
        <color indexed="8"/>
        <rFont val="Arial"/>
        <family val="2"/>
        <charset val="238"/>
      </rPr>
      <t>o</t>
    </r>
    <r>
      <rPr>
        <b/>
        <sz val="16"/>
        <color indexed="8"/>
        <rFont val="Arial"/>
        <family val="2"/>
        <charset val="238"/>
      </rPr>
      <t>43'46,65"</t>
    </r>
  </si>
  <si>
    <t>Urząd Gminy w Brzeźniu                                           ul. Wspólna 44                                       98-275 Brzeźnio</t>
  </si>
  <si>
    <t>ul. Sieradzka 10                          98-275 Brzeźnio</t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</si>
  <si>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37'35,8''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</si>
  <si>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29'52,3''</t>
    </r>
  </si>
  <si>
    <r>
      <t>18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37'50,5''</t>
    </r>
  </si>
  <si>
    <r>
      <t>51</t>
    </r>
    <r>
      <rPr>
        <b/>
        <vertAlign val="superscript"/>
        <sz val="16"/>
        <rFont val="Arial"/>
        <family val="2"/>
        <charset val="238"/>
      </rPr>
      <t>o</t>
    </r>
    <r>
      <rPr>
        <b/>
        <sz val="16"/>
        <rFont val="Arial"/>
        <family val="2"/>
        <charset val="238"/>
      </rPr>
      <t>29'53,2''</t>
    </r>
  </si>
  <si>
    <t>L26</t>
  </si>
  <si>
    <t>Budynek Urzędu Gminy Łęki Szlacheckie</t>
  </si>
  <si>
    <t>przyszkolna oczyszczalnia ścieków Łękach Szlacheckich</t>
  </si>
  <si>
    <t>Budynek szkoły podstawowej</t>
  </si>
  <si>
    <t>Szkoła Podstawowa w Łękach Szlacheckich</t>
  </si>
  <si>
    <t>19°47'52,58"</t>
  </si>
  <si>
    <t xml:space="preserve">51°11'9,76"    </t>
  </si>
  <si>
    <t>Pt132</t>
  </si>
  <si>
    <t>Emisja zanieczyszczeń do wód powierzchniowych z terenu województwa łódzkiego w roku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</si>
</sst>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000"/>
    <numFmt numFmtId="166" formatCode="0.00000"/>
    <numFmt numFmtId="167" formatCode="0.0"/>
    <numFmt numFmtId="168" formatCode="#,##0.0"/>
    <numFmt numFmtId="169" formatCode="0.000000"/>
    <numFmt numFmtId="170" formatCode="0.000000000"/>
    <numFmt numFmtId="171" formatCode="0.0000000000"/>
    <numFmt numFmtId="172" formatCode="0.00000000"/>
    <numFmt numFmtId="173" formatCode="#,##0.000"/>
  </numFmts>
  <fonts count="23" x14ac:knownFonts="1">
    <font>
      <sz val="10"/>
      <name val="Arial CE"/>
      <charset val="238"/>
    </font>
    <font>
      <u/>
      <sz val="5"/>
      <color indexed="12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16"/>
      <name val="Arial CE"/>
      <charset val="238"/>
    </font>
    <font>
      <sz val="2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6"/>
      <name val="Arial"/>
      <family val="2"/>
    </font>
    <font>
      <b/>
      <vertAlign val="superscript"/>
      <sz val="16"/>
      <name val="Arial"/>
      <family val="2"/>
      <charset val="238"/>
    </font>
    <font>
      <b/>
      <sz val="16"/>
      <name val="Calibri"/>
      <family val="2"/>
      <charset val="238"/>
    </font>
    <font>
      <b/>
      <sz val="16"/>
      <name val="Arial CE"/>
      <charset val="238"/>
    </font>
    <font>
      <b/>
      <sz val="16"/>
      <name val="Symbol"/>
      <family val="1"/>
      <charset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name val="Verdana"/>
      <family val="2"/>
      <charset val="238"/>
    </font>
    <font>
      <b/>
      <sz val="16"/>
      <color rgb="FFFF0000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vertAlign val="superscript"/>
      <sz val="16"/>
      <color indexed="8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8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9D2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5" fillId="0" borderId="0"/>
    <xf numFmtId="0" fontId="5" fillId="0" borderId="0"/>
  </cellStyleXfs>
  <cellXfs count="186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166" fontId="6" fillId="5" borderId="1" xfId="0" applyNumberFormat="1" applyFont="1" applyFill="1" applyBorder="1" applyAlignment="1">
      <alignment horizontal="center" vertical="center" wrapText="1"/>
    </xf>
    <xf numFmtId="167" fontId="6" fillId="4" borderId="1" xfId="0" applyNumberFormat="1" applyFont="1" applyFill="1" applyBorder="1" applyAlignment="1">
      <alignment horizontal="center" vertical="center" wrapText="1"/>
    </xf>
    <xf numFmtId="167" fontId="6" fillId="6" borderId="1" xfId="0" applyNumberFormat="1" applyFont="1" applyFill="1" applyBorder="1" applyAlignment="1">
      <alignment horizontal="center" vertical="center" wrapText="1"/>
    </xf>
    <xf numFmtId="167" fontId="6" fillId="7" borderId="1" xfId="0" applyNumberFormat="1" applyFont="1" applyFill="1" applyBorder="1" applyAlignment="1">
      <alignment horizontal="center" vertical="center" wrapText="1"/>
    </xf>
    <xf numFmtId="167" fontId="6" fillId="8" borderId="1" xfId="0" applyNumberFormat="1" applyFont="1" applyFill="1" applyBorder="1" applyAlignment="1">
      <alignment horizontal="center" vertical="center" wrapText="1"/>
    </xf>
    <xf numFmtId="167" fontId="6" fillId="9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170" fontId="4" fillId="0" borderId="0" xfId="0" applyNumberFormat="1" applyFont="1" applyFill="1" applyBorder="1"/>
    <xf numFmtId="170" fontId="6" fillId="3" borderId="1" xfId="0" applyNumberFormat="1" applyFont="1" applyFill="1" applyBorder="1" applyAlignment="1">
      <alignment horizontal="center" vertical="center" wrapText="1"/>
    </xf>
    <xf numFmtId="170" fontId="6" fillId="0" borderId="0" xfId="0" applyNumberFormat="1" applyFont="1" applyBorder="1"/>
    <xf numFmtId="0" fontId="4" fillId="0" borderId="0" xfId="0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2" fontId="3" fillId="11" borderId="1" xfId="0" applyNumberFormat="1" applyFont="1" applyFill="1" applyBorder="1" applyAlignment="1">
      <alignment horizontal="center" vertical="center" wrapText="1"/>
    </xf>
    <xf numFmtId="164" fontId="3" fillId="11" borderId="1" xfId="0" applyNumberFormat="1" applyFont="1" applyFill="1" applyBorder="1" applyAlignment="1">
      <alignment horizontal="center" vertical="center" wrapText="1"/>
    </xf>
    <xf numFmtId="0" fontId="4" fillId="11" borderId="0" xfId="0" applyFont="1" applyFill="1" applyBorder="1"/>
    <xf numFmtId="0" fontId="7" fillId="11" borderId="1" xfId="0" applyFont="1" applyFill="1" applyBorder="1" applyAlignment="1">
      <alignment horizontal="center" vertical="center" wrapText="1"/>
    </xf>
    <xf numFmtId="167" fontId="3" fillId="11" borderId="1" xfId="0" applyNumberFormat="1" applyFont="1" applyFill="1" applyBorder="1" applyAlignment="1">
      <alignment horizontal="center" vertical="center" wrapText="1"/>
    </xf>
    <xf numFmtId="166" fontId="3" fillId="11" borderId="1" xfId="0" applyNumberFormat="1" applyFont="1" applyFill="1" applyBorder="1" applyAlignment="1">
      <alignment horizontal="center" vertical="center" wrapText="1"/>
    </xf>
    <xf numFmtId="1" fontId="3" fillId="11" borderId="1" xfId="0" applyNumberFormat="1" applyFont="1" applyFill="1" applyBorder="1" applyAlignment="1">
      <alignment horizontal="center" vertical="center" wrapText="1"/>
    </xf>
    <xf numFmtId="170" fontId="3" fillId="11" borderId="1" xfId="0" applyNumberFormat="1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167" fontId="3" fillId="12" borderId="1" xfId="0" applyNumberFormat="1" applyFont="1" applyFill="1" applyBorder="1" applyAlignment="1">
      <alignment horizontal="center" vertical="center" wrapText="1"/>
    </xf>
    <xf numFmtId="2" fontId="3" fillId="12" borderId="1" xfId="0" applyNumberFormat="1" applyFont="1" applyFill="1" applyBorder="1" applyAlignment="1">
      <alignment horizontal="center" vertical="center" wrapText="1"/>
    </xf>
    <xf numFmtId="164" fontId="3" fillId="12" borderId="1" xfId="0" applyNumberFormat="1" applyFont="1" applyFill="1" applyBorder="1" applyAlignment="1">
      <alignment horizontal="center" vertical="center" wrapText="1"/>
    </xf>
    <xf numFmtId="170" fontId="3" fillId="12" borderId="1" xfId="4" applyNumberFormat="1" applyFont="1" applyFill="1" applyBorder="1" applyAlignment="1">
      <alignment horizontal="center" vertical="center" wrapText="1"/>
    </xf>
    <xf numFmtId="166" fontId="3" fillId="12" borderId="1" xfId="0" applyNumberFormat="1" applyFont="1" applyFill="1" applyBorder="1" applyAlignment="1">
      <alignment horizontal="center" vertical="center" wrapText="1"/>
    </xf>
    <xf numFmtId="0" fontId="4" fillId="12" borderId="0" xfId="0" applyFont="1" applyFill="1" applyBorder="1"/>
    <xf numFmtId="170" fontId="3" fillId="12" borderId="1" xfId="0" applyNumberFormat="1" applyFont="1" applyFill="1" applyBorder="1" applyAlignment="1">
      <alignment horizontal="center" vertical="center" wrapText="1"/>
    </xf>
    <xf numFmtId="3" fontId="3" fillId="12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170" fontId="6" fillId="0" borderId="0" xfId="0" applyNumberFormat="1" applyFont="1" applyFill="1" applyBorder="1"/>
    <xf numFmtId="166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3" fillId="1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6" fillId="6" borderId="1" xfId="0" applyNumberFormat="1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Border="1"/>
    <xf numFmtId="1" fontId="6" fillId="0" borderId="0" xfId="0" applyNumberFormat="1" applyFont="1" applyFill="1" applyBorder="1"/>
    <xf numFmtId="0" fontId="4" fillId="10" borderId="0" xfId="0" applyFont="1" applyFill="1" applyBorder="1"/>
    <xf numFmtId="0" fontId="4" fillId="12" borderId="1" xfId="0" applyFont="1" applyFill="1" applyBorder="1" applyAlignment="1">
      <alignment horizontal="center" vertical="center"/>
    </xf>
    <xf numFmtId="170" fontId="3" fillId="11" borderId="1" xfId="4" applyNumberFormat="1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 wrapText="1"/>
    </xf>
    <xf numFmtId="1" fontId="13" fillId="11" borderId="1" xfId="0" applyNumberFormat="1" applyFont="1" applyFill="1" applyBorder="1" applyAlignment="1">
      <alignment horizontal="center" vertical="center" wrapText="1"/>
    </xf>
    <xf numFmtId="170" fontId="13" fillId="11" borderId="1" xfId="0" applyNumberFormat="1" applyFont="1" applyFill="1" applyBorder="1" applyAlignment="1">
      <alignment horizontal="center" vertical="center" wrapText="1"/>
    </xf>
    <xf numFmtId="170" fontId="3" fillId="11" borderId="1" xfId="0" quotePrefix="1" applyNumberFormat="1" applyFont="1" applyFill="1" applyBorder="1" applyAlignment="1">
      <alignment horizontal="center" vertical="center" wrapText="1"/>
    </xf>
    <xf numFmtId="2" fontId="4" fillId="11" borderId="1" xfId="0" applyNumberFormat="1" applyFont="1" applyFill="1" applyBorder="1" applyAlignment="1">
      <alignment horizontal="center" vertical="center" wrapText="1"/>
    </xf>
    <xf numFmtId="49" fontId="4" fillId="11" borderId="1" xfId="0" applyNumberFormat="1" applyFont="1" applyFill="1" applyBorder="1" applyAlignment="1">
      <alignment horizontal="center" vertical="center" wrapText="1"/>
    </xf>
    <xf numFmtId="1" fontId="4" fillId="11" borderId="1" xfId="0" applyNumberFormat="1" applyFont="1" applyFill="1" applyBorder="1" applyAlignment="1">
      <alignment horizontal="center" vertical="center" wrapText="1"/>
    </xf>
    <xf numFmtId="168" fontId="13" fillId="11" borderId="1" xfId="0" applyNumberFormat="1" applyFont="1" applyFill="1" applyBorder="1" applyAlignment="1">
      <alignment horizontal="center" vertical="center" wrapText="1"/>
    </xf>
    <xf numFmtId="164" fontId="4" fillId="11" borderId="1" xfId="0" applyNumberFormat="1" applyFont="1" applyFill="1" applyBorder="1" applyAlignment="1">
      <alignment horizontal="center" vertical="center" wrapText="1"/>
    </xf>
    <xf numFmtId="167" fontId="4" fillId="11" borderId="1" xfId="0" applyNumberFormat="1" applyFont="1" applyFill="1" applyBorder="1" applyAlignment="1">
      <alignment horizontal="center" vertical="center" wrapText="1"/>
    </xf>
    <xf numFmtId="0" fontId="4" fillId="11" borderId="1" xfId="0" applyNumberFormat="1" applyFont="1" applyFill="1" applyBorder="1" applyAlignment="1">
      <alignment horizontal="center" vertical="center" wrapText="1"/>
    </xf>
    <xf numFmtId="167" fontId="4" fillId="11" borderId="1" xfId="0" applyNumberFormat="1" applyFont="1" applyFill="1" applyBorder="1" applyAlignment="1">
      <alignment horizontal="center" vertical="center"/>
    </xf>
    <xf numFmtId="167" fontId="3" fillId="11" borderId="1" xfId="0" applyNumberFormat="1" applyFont="1" applyFill="1" applyBorder="1" applyAlignment="1">
      <alignment horizontal="center" vertical="center"/>
    </xf>
    <xf numFmtId="170" fontId="3" fillId="11" borderId="1" xfId="0" applyNumberFormat="1" applyFont="1" applyFill="1" applyBorder="1" applyAlignment="1">
      <alignment horizontal="center" vertical="center"/>
    </xf>
    <xf numFmtId="1" fontId="3" fillId="11" borderId="1" xfId="0" applyNumberFormat="1" applyFont="1" applyFill="1" applyBorder="1" applyAlignment="1">
      <alignment horizontal="center" vertical="center"/>
    </xf>
    <xf numFmtId="164" fontId="3" fillId="11" borderId="1" xfId="0" applyNumberFormat="1" applyFont="1" applyFill="1" applyBorder="1" applyAlignment="1">
      <alignment horizontal="center" vertical="center"/>
    </xf>
    <xf numFmtId="171" fontId="3" fillId="11" borderId="1" xfId="0" applyNumberFormat="1" applyFont="1" applyFill="1" applyBorder="1" applyAlignment="1">
      <alignment horizontal="center" vertical="center" wrapText="1"/>
    </xf>
    <xf numFmtId="2" fontId="3" fillId="11" borderId="1" xfId="0" applyNumberFormat="1" applyFont="1" applyFill="1" applyBorder="1" applyAlignment="1">
      <alignment horizontal="center" vertical="center"/>
    </xf>
    <xf numFmtId="167" fontId="6" fillId="11" borderId="1" xfId="0" applyNumberFormat="1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 wrapText="1"/>
    </xf>
    <xf numFmtId="1" fontId="4" fillId="14" borderId="1" xfId="0" applyNumberFormat="1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1" fontId="3" fillId="14" borderId="1" xfId="0" applyNumberFormat="1" applyFont="1" applyFill="1" applyBorder="1" applyAlignment="1">
      <alignment horizontal="center" vertical="center" wrapText="1"/>
    </xf>
    <xf numFmtId="167" fontId="3" fillId="14" borderId="1" xfId="0" applyNumberFormat="1" applyFont="1" applyFill="1" applyBorder="1" applyAlignment="1">
      <alignment horizontal="center" vertical="center" wrapText="1"/>
    </xf>
    <xf numFmtId="2" fontId="3" fillId="14" borderId="1" xfId="1" applyNumberFormat="1" applyFont="1" applyFill="1" applyBorder="1" applyAlignment="1" applyProtection="1">
      <alignment horizontal="center" vertical="center" wrapText="1"/>
    </xf>
    <xf numFmtId="164" fontId="3" fillId="14" borderId="1" xfId="1" applyNumberFormat="1" applyFont="1" applyFill="1" applyBorder="1" applyAlignment="1" applyProtection="1">
      <alignment horizontal="center" vertical="center" wrapText="1"/>
    </xf>
    <xf numFmtId="2" fontId="3" fillId="14" borderId="1" xfId="0" applyNumberFormat="1" applyFont="1" applyFill="1" applyBorder="1" applyAlignment="1">
      <alignment horizontal="center" vertical="center" wrapText="1"/>
    </xf>
    <xf numFmtId="164" fontId="3" fillId="14" borderId="1" xfId="0" applyNumberFormat="1" applyFont="1" applyFill="1" applyBorder="1" applyAlignment="1">
      <alignment horizontal="center" vertical="center" wrapText="1"/>
    </xf>
    <xf numFmtId="170" fontId="3" fillId="14" borderId="1" xfId="0" applyNumberFormat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49" fontId="3" fillId="14" borderId="1" xfId="0" applyNumberFormat="1" applyFont="1" applyFill="1" applyBorder="1" applyAlignment="1">
      <alignment horizontal="center" vertical="center" wrapText="1"/>
    </xf>
    <xf numFmtId="167" fontId="3" fillId="14" borderId="1" xfId="1" applyNumberFormat="1" applyFont="1" applyFill="1" applyBorder="1" applyAlignment="1" applyProtection="1">
      <alignment horizontal="center" vertical="center" wrapText="1"/>
    </xf>
    <xf numFmtId="0" fontId="4" fillId="14" borderId="0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1" fontId="3" fillId="14" borderId="1" xfId="0" applyNumberFormat="1" applyFont="1" applyFill="1" applyBorder="1" applyAlignment="1">
      <alignment horizontal="center" vertical="center"/>
    </xf>
    <xf numFmtId="49" fontId="3" fillId="14" borderId="1" xfId="0" applyNumberFormat="1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2" fontId="7" fillId="14" borderId="1" xfId="0" applyNumberFormat="1" applyFont="1" applyFill="1" applyBorder="1" applyAlignment="1">
      <alignment horizontal="center" vertical="center" wrapText="1"/>
    </xf>
    <xf numFmtId="169" fontId="3" fillId="14" borderId="1" xfId="0" applyNumberFormat="1" applyFont="1" applyFill="1" applyBorder="1" applyAlignment="1">
      <alignment horizontal="center" vertical="center"/>
    </xf>
    <xf numFmtId="166" fontId="3" fillId="14" borderId="1" xfId="0" applyNumberFormat="1" applyFont="1" applyFill="1" applyBorder="1" applyAlignment="1">
      <alignment horizontal="center" vertical="center" wrapText="1"/>
    </xf>
    <xf numFmtId="2" fontId="4" fillId="14" borderId="1" xfId="0" applyNumberFormat="1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center" vertical="center" wrapText="1"/>
    </xf>
    <xf numFmtId="0" fontId="3" fillId="14" borderId="1" xfId="4" applyFont="1" applyFill="1" applyBorder="1" applyAlignment="1">
      <alignment horizontal="center" vertical="center" wrapText="1"/>
    </xf>
    <xf numFmtId="1" fontId="3" fillId="14" borderId="1" xfId="0" quotePrefix="1" applyNumberFormat="1" applyFont="1" applyFill="1" applyBorder="1" applyAlignment="1">
      <alignment horizontal="center" vertical="center" wrapText="1"/>
    </xf>
    <xf numFmtId="0" fontId="18" fillId="14" borderId="1" xfId="0" applyFont="1" applyFill="1" applyBorder="1" applyAlignment="1">
      <alignment horizontal="center" vertical="center" wrapText="1"/>
    </xf>
    <xf numFmtId="167" fontId="18" fillId="14" borderId="1" xfId="0" applyNumberFormat="1" applyFont="1" applyFill="1" applyBorder="1" applyAlignment="1">
      <alignment horizontal="center" vertical="center" wrapText="1"/>
    </xf>
    <xf numFmtId="49" fontId="18" fillId="14" borderId="1" xfId="0" applyNumberFormat="1" applyFont="1" applyFill="1" applyBorder="1" applyAlignment="1">
      <alignment horizontal="center" vertical="center" wrapText="1"/>
    </xf>
    <xf numFmtId="2" fontId="13" fillId="14" borderId="1" xfId="0" applyNumberFormat="1" applyFont="1" applyFill="1" applyBorder="1" applyAlignment="1">
      <alignment horizontal="center" vertical="center" wrapText="1"/>
    </xf>
    <xf numFmtId="166" fontId="3" fillId="14" borderId="1" xfId="4" applyNumberFormat="1" applyFont="1" applyFill="1" applyBorder="1" applyAlignment="1">
      <alignment horizontal="center" vertical="center" wrapText="1"/>
    </xf>
    <xf numFmtId="2" fontId="4" fillId="14" borderId="0" xfId="0" applyNumberFormat="1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vertical="center"/>
    </xf>
    <xf numFmtId="168" fontId="3" fillId="14" borderId="1" xfId="0" applyNumberFormat="1" applyFont="1" applyFill="1" applyBorder="1" applyAlignment="1">
      <alignment horizontal="center" vertical="center" wrapText="1"/>
    </xf>
    <xf numFmtId="0" fontId="4" fillId="14" borderId="1" xfId="0" applyFont="1" applyFill="1" applyBorder="1"/>
    <xf numFmtId="0" fontId="17" fillId="14" borderId="1" xfId="0" applyFont="1" applyFill="1" applyBorder="1" applyAlignment="1">
      <alignment horizontal="center" vertical="center" wrapText="1"/>
    </xf>
    <xf numFmtId="0" fontId="4" fillId="14" borderId="0" xfId="0" applyFont="1" applyFill="1" applyBorder="1"/>
    <xf numFmtId="1" fontId="7" fillId="14" borderId="1" xfId="0" applyNumberFormat="1" applyFont="1" applyFill="1" applyBorder="1" applyAlignment="1">
      <alignment horizontal="center" vertical="center" wrapText="1"/>
    </xf>
    <xf numFmtId="167" fontId="3" fillId="14" borderId="1" xfId="0" applyNumberFormat="1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170" fontId="3" fillId="14" borderId="1" xfId="3" applyNumberFormat="1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/>
    </xf>
    <xf numFmtId="166" fontId="3" fillId="14" borderId="1" xfId="0" applyNumberFormat="1" applyFont="1" applyFill="1" applyBorder="1" applyAlignment="1">
      <alignment horizontal="center" vertical="center"/>
    </xf>
    <xf numFmtId="164" fontId="4" fillId="14" borderId="1" xfId="0" applyNumberFormat="1" applyFont="1" applyFill="1" applyBorder="1" applyAlignment="1">
      <alignment horizontal="center" vertical="center"/>
    </xf>
    <xf numFmtId="164" fontId="3" fillId="14" borderId="1" xfId="0" applyNumberFormat="1" applyFont="1" applyFill="1" applyBorder="1" applyAlignment="1">
      <alignment horizontal="center" vertical="center"/>
    </xf>
    <xf numFmtId="2" fontId="3" fillId="14" borderId="1" xfId="0" applyNumberFormat="1" applyFont="1" applyFill="1" applyBorder="1" applyAlignment="1">
      <alignment horizontal="center" vertical="center"/>
    </xf>
    <xf numFmtId="0" fontId="10" fillId="14" borderId="1" xfId="4" applyFont="1" applyFill="1" applyBorder="1" applyAlignment="1">
      <alignment horizontal="center" vertical="center" wrapText="1"/>
    </xf>
    <xf numFmtId="165" fontId="3" fillId="14" borderId="1" xfId="0" applyNumberFormat="1" applyFont="1" applyFill="1" applyBorder="1" applyAlignment="1">
      <alignment horizontal="center" vertical="center"/>
    </xf>
    <xf numFmtId="170" fontId="3" fillId="14" borderId="1" xfId="4" applyNumberFormat="1" applyFont="1" applyFill="1" applyBorder="1" applyAlignment="1">
      <alignment horizontal="center" vertical="center" wrapText="1"/>
    </xf>
    <xf numFmtId="166" fontId="4" fillId="14" borderId="1" xfId="0" applyNumberFormat="1" applyFont="1" applyFill="1" applyBorder="1" applyAlignment="1">
      <alignment horizontal="center" vertical="center"/>
    </xf>
    <xf numFmtId="167" fontId="4" fillId="14" borderId="1" xfId="0" applyNumberFormat="1" applyFont="1" applyFill="1" applyBorder="1" applyAlignment="1">
      <alignment horizontal="center" vertical="center" wrapText="1"/>
    </xf>
    <xf numFmtId="172" fontId="3" fillId="14" borderId="1" xfId="4" applyNumberFormat="1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 wrapText="1"/>
    </xf>
    <xf numFmtId="2" fontId="4" fillId="15" borderId="1" xfId="0" applyNumberFormat="1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2" fontId="3" fillId="15" borderId="2" xfId="0" applyNumberFormat="1" applyFont="1" applyFill="1" applyBorder="1" applyAlignment="1">
      <alignment horizontal="center" vertical="center" wrapText="1"/>
    </xf>
    <xf numFmtId="164" fontId="3" fillId="15" borderId="2" xfId="0" applyNumberFormat="1" applyFont="1" applyFill="1" applyBorder="1" applyAlignment="1">
      <alignment horizontal="center" vertical="center" wrapText="1"/>
    </xf>
    <xf numFmtId="164" fontId="3" fillId="15" borderId="1" xfId="0" applyNumberFormat="1" applyFont="1" applyFill="1" applyBorder="1" applyAlignment="1">
      <alignment horizontal="center" vertical="center" wrapText="1"/>
    </xf>
    <xf numFmtId="173" fontId="3" fillId="15" borderId="1" xfId="0" applyNumberFormat="1" applyFont="1" applyFill="1" applyBorder="1" applyAlignment="1">
      <alignment horizontal="center" vertical="center" wrapText="1"/>
    </xf>
    <xf numFmtId="2" fontId="3" fillId="15" borderId="1" xfId="0" applyNumberFormat="1" applyFont="1" applyFill="1" applyBorder="1" applyAlignment="1">
      <alignment horizontal="center" vertical="center" wrapText="1"/>
    </xf>
    <xf numFmtId="166" fontId="3" fillId="15" borderId="1" xfId="0" applyNumberFormat="1" applyFont="1" applyFill="1" applyBorder="1" applyAlignment="1">
      <alignment horizontal="center" vertical="center" wrapText="1"/>
    </xf>
    <xf numFmtId="0" fontId="3" fillId="15" borderId="1" xfId="0" applyNumberFormat="1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horizontal="center" vertical="center" wrapText="1"/>
    </xf>
    <xf numFmtId="0" fontId="4" fillId="15" borderId="0" xfId="0" applyFont="1" applyFill="1" applyBorder="1"/>
    <xf numFmtId="0" fontId="4" fillId="15" borderId="1" xfId="0" applyNumberFormat="1" applyFont="1" applyFill="1" applyBorder="1" applyAlignment="1">
      <alignment horizontal="center" vertical="center" wrapText="1"/>
    </xf>
    <xf numFmtId="2" fontId="4" fillId="15" borderId="1" xfId="0" applyNumberFormat="1" applyFont="1" applyFill="1" applyBorder="1" applyAlignment="1">
      <alignment horizontal="center" vertical="center"/>
    </xf>
    <xf numFmtId="0" fontId="4" fillId="15" borderId="2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 wrapText="1"/>
    </xf>
    <xf numFmtId="0" fontId="3" fillId="15" borderId="3" xfId="0" applyFont="1" applyFill="1" applyBorder="1" applyAlignment="1">
      <alignment horizontal="center" vertical="center" wrapText="1"/>
    </xf>
    <xf numFmtId="2" fontId="3" fillId="15" borderId="3" xfId="0" applyNumberFormat="1" applyFont="1" applyFill="1" applyBorder="1" applyAlignment="1">
      <alignment horizontal="center" vertical="center" wrapText="1"/>
    </xf>
    <xf numFmtId="166" fontId="19" fillId="15" borderId="1" xfId="0" applyNumberFormat="1" applyFont="1" applyFill="1" applyBorder="1" applyAlignment="1">
      <alignment horizontal="center" vertical="center" wrapText="1"/>
    </xf>
    <xf numFmtId="0" fontId="19" fillId="15" borderId="1" xfId="0" applyNumberFormat="1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/>
    </xf>
    <xf numFmtId="164" fontId="3" fillId="15" borderId="1" xfId="0" applyNumberFormat="1" applyFont="1" applyFill="1" applyBorder="1" applyAlignment="1">
      <alignment horizontal="center" vertical="center"/>
    </xf>
    <xf numFmtId="1" fontId="3" fillId="15" borderId="1" xfId="0" applyNumberFormat="1" applyFont="1" applyFill="1" applyBorder="1" applyAlignment="1">
      <alignment horizontal="center" vertical="center"/>
    </xf>
    <xf numFmtId="2" fontId="3" fillId="15" borderId="1" xfId="0" applyNumberFormat="1" applyFont="1" applyFill="1" applyBorder="1" applyAlignment="1">
      <alignment horizontal="center" vertical="center"/>
    </xf>
    <xf numFmtId="0" fontId="13" fillId="15" borderId="1" xfId="0" applyFont="1" applyFill="1" applyBorder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19" fillId="15" borderId="1" xfId="0" applyFont="1" applyFill="1" applyBorder="1" applyAlignment="1">
      <alignment horizontal="center" vertical="center" wrapText="1"/>
    </xf>
    <xf numFmtId="164" fontId="21" fillId="15" borderId="1" xfId="0" applyNumberFormat="1" applyFont="1" applyFill="1" applyBorder="1" applyAlignment="1">
      <alignment horizontal="center" vertical="center" wrapText="1"/>
    </xf>
    <xf numFmtId="2" fontId="13" fillId="15" borderId="1" xfId="0" applyNumberFormat="1" applyFont="1" applyFill="1" applyBorder="1" applyAlignment="1">
      <alignment horizontal="center" vertical="center"/>
    </xf>
    <xf numFmtId="173" fontId="3" fillId="15" borderId="2" xfId="0" applyNumberFormat="1" applyFont="1" applyFill="1" applyBorder="1" applyAlignment="1">
      <alignment horizontal="center" vertical="center" wrapText="1"/>
    </xf>
    <xf numFmtId="49" fontId="4" fillId="15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/>
    </xf>
    <xf numFmtId="0" fontId="6" fillId="16" borderId="1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22" fillId="14" borderId="1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22" fillId="12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5">
    <cellStyle name="Hiperłącze" xfId="1" builtinId="8"/>
    <cellStyle name="Hiperłącze 2" xfId="2"/>
    <cellStyle name="Normalny" xfId="0" builtinId="0"/>
    <cellStyle name="Normalny 2" xfId="3"/>
    <cellStyle name="Normalny_Arkusz1" xfId="4"/>
  </cellStyles>
  <dxfs count="0"/>
  <tableStyles count="0" defaultTableStyle="TableStyleMedium9" defaultPivotStyle="PivotStyleLight16"/>
  <colors>
    <mruColors>
      <color rgb="FFFFFF99"/>
      <color rgb="FFFFFFCC"/>
      <color rgb="FFFFCCFF"/>
      <color rgb="FFCCECFF"/>
      <color rgb="FFCCFFCC"/>
      <color rgb="FFF9D2FA"/>
      <color rgb="FFFFCCCC"/>
      <color rgb="FF66FF99"/>
      <color rgb="FF66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'Baza 2017'!$AB$100:$AC$100</c:f>
              <c:numCache>
                <c:formatCode>0.000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6833792"/>
        <c:axId val="336830264"/>
      </c:barChart>
      <c:catAx>
        <c:axId val="33683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6830264"/>
        <c:crosses val="autoZero"/>
        <c:auto val="1"/>
        <c:lblAlgn val="ctr"/>
        <c:lblOffset val="100"/>
        <c:noMultiLvlLbl val="0"/>
      </c:catAx>
      <c:valAx>
        <c:axId val="336830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6833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449"/>
  <sheetViews>
    <sheetView tabSelected="1" zoomScale="46" zoomScaleNormal="46" workbookViewId="0">
      <selection activeCell="A3" sqref="A3:XFD3"/>
    </sheetView>
  </sheetViews>
  <sheetFormatPr defaultColWidth="9.140625" defaultRowHeight="125.1" customHeight="1" x14ac:dyDescent="0.4"/>
  <cols>
    <col min="1" max="1" width="9.140625" style="11"/>
    <col min="2" max="2" width="10.5703125" style="53" customWidth="1"/>
    <col min="3" max="3" width="38.140625" style="12" customWidth="1"/>
    <col min="4" max="4" width="45.85546875" style="14" customWidth="1"/>
    <col min="5" max="5" width="48.140625" style="12" customWidth="1"/>
    <col min="6" max="6" width="28.5703125" style="15" customWidth="1"/>
    <col min="7" max="7" width="24.140625" style="12" customWidth="1"/>
    <col min="8" max="8" width="24.42578125" style="12" customWidth="1"/>
    <col min="9" max="9" width="31.28515625" style="12" customWidth="1"/>
    <col min="10" max="10" width="50.140625" style="14" customWidth="1"/>
    <col min="11" max="11" width="21.5703125" style="12" customWidth="1"/>
    <col min="12" max="12" width="43.140625" style="55" customWidth="1"/>
    <col min="13" max="13" width="28.7109375" style="64" customWidth="1"/>
    <col min="14" max="14" width="28.7109375" style="61" customWidth="1"/>
    <col min="15" max="15" width="28.7109375" style="16" customWidth="1"/>
    <col min="16" max="16" width="28.7109375" style="17" customWidth="1"/>
    <col min="17" max="17" width="28.7109375" style="57" customWidth="1"/>
    <col min="18" max="19" width="28.7109375" style="17" customWidth="1"/>
    <col min="20" max="20" width="28.7109375" style="57" customWidth="1"/>
    <col min="21" max="22" width="28.7109375" style="17" customWidth="1"/>
    <col min="23" max="23" width="28.7109375" style="57" customWidth="1"/>
    <col min="24" max="29" width="28.7109375" style="17" customWidth="1"/>
    <col min="30" max="30" width="27.7109375" style="22" customWidth="1"/>
    <col min="31" max="31" width="28" style="22" customWidth="1"/>
    <col min="32" max="33" width="28.28515625" style="18" customWidth="1"/>
    <col min="34" max="35" width="28" style="19" customWidth="1"/>
    <col min="36" max="36" width="28.28515625" style="18" customWidth="1"/>
    <col min="37" max="37" width="28.5703125" style="18" customWidth="1"/>
    <col min="38" max="38" width="9.140625" style="11" customWidth="1"/>
    <col min="39" max="16384" width="9.140625" style="11"/>
  </cols>
  <sheetData>
    <row r="1" spans="1:59" ht="125.1" customHeight="1" x14ac:dyDescent="0.4">
      <c r="B1" s="51"/>
      <c r="F1" s="15" t="s">
        <v>138</v>
      </c>
      <c r="AD1" s="20"/>
      <c r="AE1" s="20"/>
      <c r="AF1" s="11"/>
      <c r="AG1" s="11"/>
      <c r="AH1" s="11"/>
      <c r="AI1" s="11"/>
      <c r="AJ1" s="11"/>
      <c r="AK1" s="11"/>
    </row>
    <row r="2" spans="1:59" ht="125.1" customHeight="1" x14ac:dyDescent="0.4">
      <c r="B2" s="51"/>
      <c r="C2" s="174" t="s">
        <v>3429</v>
      </c>
      <c r="D2" s="174"/>
      <c r="E2" s="174"/>
      <c r="F2" s="174"/>
      <c r="G2" s="175"/>
      <c r="AD2" s="184" t="s">
        <v>41</v>
      </c>
      <c r="AE2" s="185"/>
      <c r="AF2" s="185"/>
      <c r="AG2" s="185"/>
      <c r="AH2" s="182" t="s">
        <v>42</v>
      </c>
      <c r="AI2" s="183"/>
      <c r="AJ2" s="183"/>
      <c r="AK2" s="183"/>
    </row>
    <row r="3" spans="1:59" s="13" customFormat="1" ht="125.1" customHeight="1" x14ac:dyDescent="0.2">
      <c r="A3" s="177" t="s">
        <v>2364</v>
      </c>
      <c r="B3" s="1" t="s">
        <v>14</v>
      </c>
      <c r="C3" s="176" t="s">
        <v>48</v>
      </c>
      <c r="D3" s="1" t="s">
        <v>259</v>
      </c>
      <c r="E3" s="1" t="s">
        <v>26</v>
      </c>
      <c r="F3" s="3" t="s">
        <v>109</v>
      </c>
      <c r="G3" s="1" t="s">
        <v>107</v>
      </c>
      <c r="H3" s="1" t="s">
        <v>10</v>
      </c>
      <c r="I3" s="1" t="s">
        <v>15</v>
      </c>
      <c r="J3" s="1" t="s">
        <v>39</v>
      </c>
      <c r="K3" s="1" t="s">
        <v>99</v>
      </c>
      <c r="L3" s="1" t="s">
        <v>98</v>
      </c>
      <c r="M3" s="62" t="s">
        <v>62</v>
      </c>
      <c r="N3" s="62" t="s">
        <v>34</v>
      </c>
      <c r="O3" s="2" t="s">
        <v>35</v>
      </c>
      <c r="P3" s="6" t="s">
        <v>136</v>
      </c>
      <c r="Q3" s="2" t="s">
        <v>63</v>
      </c>
      <c r="R3" s="7" t="s">
        <v>36</v>
      </c>
      <c r="S3" s="7" t="s">
        <v>64</v>
      </c>
      <c r="T3" s="59" t="s">
        <v>30</v>
      </c>
      <c r="U3" s="8" t="s">
        <v>37</v>
      </c>
      <c r="V3" s="8" t="s">
        <v>71</v>
      </c>
      <c r="W3" s="60" t="s">
        <v>11</v>
      </c>
      <c r="X3" s="9" t="s">
        <v>141</v>
      </c>
      <c r="Y3" s="9" t="s">
        <v>40</v>
      </c>
      <c r="Z3" s="9" t="s">
        <v>70</v>
      </c>
      <c r="AA3" s="10" t="s">
        <v>142</v>
      </c>
      <c r="AB3" s="10" t="s">
        <v>101</v>
      </c>
      <c r="AC3" s="10" t="s">
        <v>102</v>
      </c>
      <c r="AD3" s="21" t="s">
        <v>31</v>
      </c>
      <c r="AE3" s="21" t="s">
        <v>32</v>
      </c>
      <c r="AF3" s="4" t="s">
        <v>127</v>
      </c>
      <c r="AG3" s="4" t="s">
        <v>128</v>
      </c>
      <c r="AH3" s="54" t="s">
        <v>59</v>
      </c>
      <c r="AI3" s="54" t="s">
        <v>32</v>
      </c>
      <c r="AJ3" s="5" t="s">
        <v>127</v>
      </c>
      <c r="AK3" s="5" t="s">
        <v>128</v>
      </c>
    </row>
    <row r="4" spans="1:59" s="100" customFormat="1" ht="125.1" customHeight="1" x14ac:dyDescent="0.2">
      <c r="A4" s="89">
        <v>1</v>
      </c>
      <c r="B4" s="178" t="s">
        <v>154</v>
      </c>
      <c r="C4" s="90" t="s">
        <v>1968</v>
      </c>
      <c r="D4" s="90" t="s">
        <v>2220</v>
      </c>
      <c r="E4" s="90" t="s">
        <v>111</v>
      </c>
      <c r="F4" s="90" t="s">
        <v>205</v>
      </c>
      <c r="G4" s="90" t="s">
        <v>60</v>
      </c>
      <c r="H4" s="90" t="s">
        <v>56</v>
      </c>
      <c r="I4" s="90" t="s">
        <v>25</v>
      </c>
      <c r="J4" s="90" t="s">
        <v>95</v>
      </c>
      <c r="K4" s="90" t="s">
        <v>46</v>
      </c>
      <c r="L4" s="91" t="s">
        <v>73</v>
      </c>
      <c r="M4" s="93">
        <v>78754</v>
      </c>
      <c r="N4" s="93">
        <v>215.76</v>
      </c>
      <c r="O4" s="94">
        <v>898</v>
      </c>
      <c r="P4" s="95">
        <f t="shared" ref="P4:P12" si="0">Q4*1000/N4</f>
        <v>11.40282708844429</v>
      </c>
      <c r="Q4" s="96">
        <f t="shared" ref="Q4:Q12" si="1">O4/365</f>
        <v>2.4602739726027396</v>
      </c>
      <c r="R4" s="94">
        <v>4685</v>
      </c>
      <c r="S4" s="97">
        <f t="shared" ref="S4:S12" si="2">T4*1000/N4</f>
        <v>59.490250455859126</v>
      </c>
      <c r="T4" s="98">
        <f t="shared" ref="T4:T12" si="3">R4/365</f>
        <v>12.835616438356164</v>
      </c>
      <c r="U4" s="94">
        <v>1172</v>
      </c>
      <c r="V4" s="95">
        <f t="shared" ref="V4:V9" si="4">W4*1000/N4</f>
        <v>14.882086133248004</v>
      </c>
      <c r="W4" s="96">
        <f t="shared" ref="W4:W12" si="5">U4/365</f>
        <v>3.2109589041095892</v>
      </c>
      <c r="X4" s="94"/>
      <c r="Y4" s="94"/>
      <c r="Z4" s="94"/>
      <c r="AA4" s="94"/>
      <c r="AB4" s="94"/>
      <c r="AC4" s="94"/>
      <c r="AD4" s="99">
        <v>19.657022222222221</v>
      </c>
      <c r="AE4" s="99">
        <v>51.929294444444444</v>
      </c>
      <c r="AF4" s="92" t="s">
        <v>1900</v>
      </c>
      <c r="AG4" s="92" t="s">
        <v>1933</v>
      </c>
      <c r="AH4" s="92">
        <v>19.571158329999999</v>
      </c>
      <c r="AI4" s="92">
        <v>51.90469444</v>
      </c>
      <c r="AJ4" s="92" t="s">
        <v>2955</v>
      </c>
      <c r="AK4" s="92" t="s">
        <v>2952</v>
      </c>
    </row>
    <row r="5" spans="1:59" s="103" customFormat="1" ht="125.1" customHeight="1" x14ac:dyDescent="0.2">
      <c r="A5" s="89">
        <v>2</v>
      </c>
      <c r="B5" s="178" t="s">
        <v>155</v>
      </c>
      <c r="C5" s="90" t="s">
        <v>1969</v>
      </c>
      <c r="D5" s="90" t="s">
        <v>2221</v>
      </c>
      <c r="E5" s="90" t="s">
        <v>123</v>
      </c>
      <c r="F5" s="90" t="s">
        <v>201</v>
      </c>
      <c r="G5" s="90" t="s">
        <v>60</v>
      </c>
      <c r="H5" s="90" t="s">
        <v>124</v>
      </c>
      <c r="I5" s="90" t="s">
        <v>69</v>
      </c>
      <c r="J5" s="90" t="s">
        <v>49</v>
      </c>
      <c r="K5" s="90" t="s">
        <v>46</v>
      </c>
      <c r="L5" s="91" t="s">
        <v>74</v>
      </c>
      <c r="M5" s="93">
        <v>707267</v>
      </c>
      <c r="N5" s="93">
        <v>1938</v>
      </c>
      <c r="O5" s="101" t="s">
        <v>2368</v>
      </c>
      <c r="P5" s="97">
        <f t="shared" si="0"/>
        <v>6.3686613794760865</v>
      </c>
      <c r="Q5" s="98">
        <f t="shared" si="1"/>
        <v>12.342465753424657</v>
      </c>
      <c r="R5" s="92">
        <v>20914</v>
      </c>
      <c r="S5" s="94">
        <f t="shared" si="2"/>
        <v>29.565856623831944</v>
      </c>
      <c r="T5" s="98">
        <f t="shared" si="3"/>
        <v>57.298630136986304</v>
      </c>
      <c r="U5" s="93">
        <v>14556</v>
      </c>
      <c r="V5" s="94">
        <f t="shared" si="4"/>
        <v>20.577632639212858</v>
      </c>
      <c r="W5" s="98">
        <f t="shared" si="5"/>
        <v>39.87945205479452</v>
      </c>
      <c r="X5" s="92">
        <v>30688</v>
      </c>
      <c r="Y5" s="94">
        <f>Z5*1000/N5</f>
        <v>43.383236495751873</v>
      </c>
      <c r="Z5" s="94">
        <f>X5/365</f>
        <v>84.07671232876713</v>
      </c>
      <c r="AA5" s="101" t="s">
        <v>2369</v>
      </c>
      <c r="AB5" s="98">
        <f>AC5*1000/N5</f>
        <v>0.36049026676279744</v>
      </c>
      <c r="AC5" s="94">
        <f>AA5/365</f>
        <v>0.69863013698630139</v>
      </c>
      <c r="AD5" s="99">
        <v>19.708527777777778</v>
      </c>
      <c r="AE5" s="99">
        <v>51.973380555555558</v>
      </c>
      <c r="AF5" s="92" t="s">
        <v>2543</v>
      </c>
      <c r="AG5" s="92" t="s">
        <v>1934</v>
      </c>
      <c r="AH5" s="92">
        <v>19.71206111</v>
      </c>
      <c r="AI5" s="92">
        <v>51.973855559999997</v>
      </c>
      <c r="AJ5" s="92" t="s">
        <v>2900</v>
      </c>
      <c r="AK5" s="92" t="s">
        <v>305</v>
      </c>
    </row>
    <row r="6" spans="1:59" s="103" customFormat="1" ht="125.1" customHeight="1" x14ac:dyDescent="0.2">
      <c r="A6" s="89">
        <v>3</v>
      </c>
      <c r="B6" s="178" t="s">
        <v>156</v>
      </c>
      <c r="C6" s="90" t="s">
        <v>1970</v>
      </c>
      <c r="D6" s="90" t="s">
        <v>50</v>
      </c>
      <c r="E6" s="90" t="s">
        <v>121</v>
      </c>
      <c r="F6" s="90" t="s">
        <v>206</v>
      </c>
      <c r="G6" s="90" t="s">
        <v>60</v>
      </c>
      <c r="H6" s="90" t="s">
        <v>56</v>
      </c>
      <c r="I6" s="90" t="s">
        <v>25</v>
      </c>
      <c r="J6" s="90" t="s">
        <v>140</v>
      </c>
      <c r="K6" s="90" t="s">
        <v>46</v>
      </c>
      <c r="L6" s="104" t="s">
        <v>75</v>
      </c>
      <c r="M6" s="105">
        <v>7488</v>
      </c>
      <c r="N6" s="105">
        <v>20.52</v>
      </c>
      <c r="O6" s="106" t="s">
        <v>2390</v>
      </c>
      <c r="P6" s="97">
        <f t="shared" si="0"/>
        <v>4.3289540441667338</v>
      </c>
      <c r="Q6" s="98">
        <f t="shared" si="1"/>
        <v>8.8830136986301378E-2</v>
      </c>
      <c r="R6" s="107">
        <v>140.4</v>
      </c>
      <c r="S6" s="94">
        <f t="shared" si="2"/>
        <v>18.745493871665463</v>
      </c>
      <c r="T6" s="98">
        <f t="shared" si="3"/>
        <v>0.38465753424657534</v>
      </c>
      <c r="U6" s="107">
        <v>32.722999999999999</v>
      </c>
      <c r="V6" s="94">
        <f t="shared" si="4"/>
        <v>4.3690085182514879</v>
      </c>
      <c r="W6" s="98">
        <f t="shared" si="5"/>
        <v>8.9652054794520541E-2</v>
      </c>
      <c r="X6" s="94"/>
      <c r="Y6" s="94"/>
      <c r="Z6" s="94"/>
      <c r="AA6" s="94"/>
      <c r="AB6" s="94"/>
      <c r="AC6" s="94"/>
      <c r="AD6" s="99">
        <v>19.59309722222222</v>
      </c>
      <c r="AE6" s="99">
        <v>51.853011111111115</v>
      </c>
      <c r="AF6" s="92" t="s">
        <v>1901</v>
      </c>
      <c r="AG6" s="92" t="s">
        <v>1935</v>
      </c>
      <c r="AH6" s="92">
        <v>19.594138999999998</v>
      </c>
      <c r="AI6" s="92">
        <v>51.851781000000003</v>
      </c>
      <c r="AJ6" s="92" t="s">
        <v>2953</v>
      </c>
      <c r="AK6" s="92" t="s">
        <v>2954</v>
      </c>
    </row>
    <row r="7" spans="1:59" s="103" customFormat="1" ht="125.1" customHeight="1" x14ac:dyDescent="0.2">
      <c r="A7" s="89">
        <v>4</v>
      </c>
      <c r="B7" s="178" t="s">
        <v>157</v>
      </c>
      <c r="C7" s="90" t="s">
        <v>1971</v>
      </c>
      <c r="D7" s="90" t="s">
        <v>292</v>
      </c>
      <c r="E7" s="90" t="s">
        <v>137</v>
      </c>
      <c r="F7" s="90" t="s">
        <v>130</v>
      </c>
      <c r="G7" s="90" t="s">
        <v>114</v>
      </c>
      <c r="H7" s="90" t="s">
        <v>124</v>
      </c>
      <c r="I7" s="90" t="s">
        <v>126</v>
      </c>
      <c r="J7" s="90" t="s">
        <v>987</v>
      </c>
      <c r="K7" s="90" t="s">
        <v>46</v>
      </c>
      <c r="L7" s="91" t="s">
        <v>76</v>
      </c>
      <c r="M7" s="93">
        <v>304234</v>
      </c>
      <c r="N7" s="93">
        <v>834</v>
      </c>
      <c r="O7" s="101" t="s">
        <v>2366</v>
      </c>
      <c r="P7" s="97">
        <f t="shared" si="0"/>
        <v>5.1670115962024905</v>
      </c>
      <c r="Q7" s="98">
        <f t="shared" si="1"/>
        <v>4.3092876712328767</v>
      </c>
      <c r="R7" s="92">
        <v>10699.91</v>
      </c>
      <c r="S7" s="94">
        <f t="shared" si="2"/>
        <v>35.149666568115371</v>
      </c>
      <c r="T7" s="98">
        <f t="shared" si="3"/>
        <v>29.314821917808217</v>
      </c>
      <c r="U7" s="92">
        <v>1505.96</v>
      </c>
      <c r="V7" s="94">
        <f t="shared" si="4"/>
        <v>4.9471436549390626</v>
      </c>
      <c r="W7" s="98">
        <f t="shared" si="5"/>
        <v>4.1259178082191781</v>
      </c>
      <c r="X7" s="92">
        <v>2189.98</v>
      </c>
      <c r="Y7" s="94">
        <f>Z7*1000/N7</f>
        <v>7.1941789034525812</v>
      </c>
      <c r="Z7" s="94">
        <f>X7/365</f>
        <v>5.9999452054794524</v>
      </c>
      <c r="AA7" s="101" t="s">
        <v>2367</v>
      </c>
      <c r="AB7" s="98">
        <f>AC7*1000/N7</f>
        <v>0.18488223120134029</v>
      </c>
      <c r="AC7" s="94">
        <f>AA7/365</f>
        <v>0.15419178082191781</v>
      </c>
      <c r="AD7" s="99">
        <v>19.67368888888889</v>
      </c>
      <c r="AE7" s="99">
        <v>51.95364444444445</v>
      </c>
      <c r="AF7" s="92" t="s">
        <v>1902</v>
      </c>
      <c r="AG7" s="92" t="s">
        <v>1936</v>
      </c>
      <c r="AH7" s="92">
        <v>19.704864000000001</v>
      </c>
      <c r="AI7" s="92">
        <v>51.958157999999997</v>
      </c>
      <c r="AJ7" s="92" t="s">
        <v>287</v>
      </c>
      <c r="AK7" s="92" t="s">
        <v>2995</v>
      </c>
    </row>
    <row r="8" spans="1:59" s="103" customFormat="1" ht="125.1" customHeight="1" x14ac:dyDescent="0.2">
      <c r="A8" s="89">
        <v>5</v>
      </c>
      <c r="B8" s="178" t="s">
        <v>158</v>
      </c>
      <c r="C8" s="90" t="s">
        <v>1972</v>
      </c>
      <c r="D8" s="108" t="s">
        <v>223</v>
      </c>
      <c r="E8" s="90" t="s">
        <v>61</v>
      </c>
      <c r="F8" s="108" t="s">
        <v>43</v>
      </c>
      <c r="G8" s="90" t="s">
        <v>58</v>
      </c>
      <c r="H8" s="90" t="s">
        <v>115</v>
      </c>
      <c r="I8" s="90" t="s">
        <v>25</v>
      </c>
      <c r="J8" s="90" t="s">
        <v>282</v>
      </c>
      <c r="K8" s="90" t="s">
        <v>125</v>
      </c>
      <c r="L8" s="90" t="s">
        <v>87</v>
      </c>
      <c r="M8" s="93">
        <v>72570</v>
      </c>
      <c r="N8" s="93">
        <v>199</v>
      </c>
      <c r="O8" s="94">
        <v>829</v>
      </c>
      <c r="P8" s="97">
        <f t="shared" si="0"/>
        <v>11.413230536242859</v>
      </c>
      <c r="Q8" s="98">
        <f t="shared" si="1"/>
        <v>2.2712328767123289</v>
      </c>
      <c r="R8" s="93">
        <v>1229</v>
      </c>
      <c r="S8" s="94">
        <f t="shared" si="2"/>
        <v>16.920217525986097</v>
      </c>
      <c r="T8" s="98">
        <f t="shared" si="3"/>
        <v>3.3671232876712329</v>
      </c>
      <c r="U8" s="94">
        <v>601</v>
      </c>
      <c r="V8" s="94">
        <f t="shared" si="4"/>
        <v>8.2742479520892136</v>
      </c>
      <c r="W8" s="98">
        <f t="shared" si="5"/>
        <v>1.6465753424657534</v>
      </c>
      <c r="X8" s="94">
        <v>1506</v>
      </c>
      <c r="Y8" s="94">
        <f>Z8*1000/N8</f>
        <v>20.733806016383287</v>
      </c>
      <c r="Z8" s="98">
        <f>X8/365</f>
        <v>4.1260273972602741</v>
      </c>
      <c r="AA8" s="94">
        <v>601</v>
      </c>
      <c r="AB8" s="94">
        <f>AC8*1000/N8</f>
        <v>8.2742479520892136</v>
      </c>
      <c r="AC8" s="98">
        <f>AA8/365</f>
        <v>1.6465753424657534</v>
      </c>
      <c r="AD8" s="99">
        <v>19.657499999999999</v>
      </c>
      <c r="AE8" s="99">
        <v>51.710555555555558</v>
      </c>
      <c r="AF8" s="92" t="s">
        <v>1903</v>
      </c>
      <c r="AG8" s="92" t="s">
        <v>1937</v>
      </c>
      <c r="AH8" s="109">
        <v>19.657499999999999</v>
      </c>
      <c r="AI8" s="109">
        <v>51.710555555555558</v>
      </c>
      <c r="AJ8" s="92" t="s">
        <v>1903</v>
      </c>
      <c r="AK8" s="92" t="s">
        <v>1937</v>
      </c>
    </row>
    <row r="9" spans="1:59" s="103" customFormat="1" ht="125.1" customHeight="1" x14ac:dyDescent="0.2">
      <c r="A9" s="89">
        <v>6</v>
      </c>
      <c r="B9" s="178" t="s">
        <v>159</v>
      </c>
      <c r="C9" s="90" t="s">
        <v>1973</v>
      </c>
      <c r="D9" s="90" t="s">
        <v>2222</v>
      </c>
      <c r="E9" s="90" t="s">
        <v>72</v>
      </c>
      <c r="F9" s="90" t="s">
        <v>12</v>
      </c>
      <c r="G9" s="90" t="s">
        <v>60</v>
      </c>
      <c r="H9" s="90" t="s">
        <v>13</v>
      </c>
      <c r="I9" s="90" t="s">
        <v>126</v>
      </c>
      <c r="J9" s="90" t="s">
        <v>93</v>
      </c>
      <c r="K9" s="90" t="s">
        <v>46</v>
      </c>
      <c r="L9" s="90" t="s">
        <v>88</v>
      </c>
      <c r="M9" s="93">
        <v>3260</v>
      </c>
      <c r="N9" s="93">
        <v>8.93</v>
      </c>
      <c r="O9" s="94">
        <v>5.3</v>
      </c>
      <c r="P9" s="97">
        <f t="shared" si="0"/>
        <v>1.6260412032704905</v>
      </c>
      <c r="Q9" s="98">
        <f t="shared" si="1"/>
        <v>1.452054794520548E-2</v>
      </c>
      <c r="R9" s="97">
        <v>31.295999999999999</v>
      </c>
      <c r="S9" s="97">
        <f t="shared" si="2"/>
        <v>9.6016199051987297</v>
      </c>
      <c r="T9" s="98">
        <f t="shared" si="3"/>
        <v>8.574246575342466E-2</v>
      </c>
      <c r="U9" s="97">
        <v>16.3</v>
      </c>
      <c r="V9" s="94">
        <f t="shared" si="4"/>
        <v>5.0008437006243387</v>
      </c>
      <c r="W9" s="98">
        <f t="shared" si="5"/>
        <v>4.4657534246575342E-2</v>
      </c>
      <c r="X9" s="94"/>
      <c r="Y9" s="94"/>
      <c r="Z9" s="94"/>
      <c r="AA9" s="94"/>
      <c r="AB9" s="94"/>
      <c r="AC9" s="94"/>
      <c r="AD9" s="99">
        <v>19.291419444444447</v>
      </c>
      <c r="AE9" s="99">
        <v>51.81166666666666</v>
      </c>
      <c r="AF9" s="92" t="s">
        <v>1904</v>
      </c>
      <c r="AG9" s="92" t="s">
        <v>1938</v>
      </c>
      <c r="AH9" s="110">
        <v>19.291419000000001</v>
      </c>
      <c r="AI9" s="110">
        <v>51.811667</v>
      </c>
      <c r="AJ9" s="98" t="s">
        <v>2956</v>
      </c>
      <c r="AK9" s="98" t="s">
        <v>2957</v>
      </c>
    </row>
    <row r="10" spans="1:59" s="103" customFormat="1" ht="125.1" customHeight="1" x14ac:dyDescent="0.2">
      <c r="A10" s="89">
        <v>7</v>
      </c>
      <c r="B10" s="178" t="s">
        <v>160</v>
      </c>
      <c r="C10" s="90" t="s">
        <v>1974</v>
      </c>
      <c r="D10" s="90" t="s">
        <v>2223</v>
      </c>
      <c r="E10" s="90" t="s">
        <v>90</v>
      </c>
      <c r="F10" s="90" t="s">
        <v>91</v>
      </c>
      <c r="G10" s="90" t="s">
        <v>60</v>
      </c>
      <c r="H10" s="90" t="s">
        <v>13</v>
      </c>
      <c r="I10" s="90" t="s">
        <v>126</v>
      </c>
      <c r="J10" s="90" t="s">
        <v>92</v>
      </c>
      <c r="K10" s="90" t="s">
        <v>129</v>
      </c>
      <c r="L10" s="90" t="s">
        <v>77</v>
      </c>
      <c r="M10" s="93">
        <v>1258</v>
      </c>
      <c r="N10" s="93">
        <v>3.45</v>
      </c>
      <c r="O10" s="92">
        <v>1.625</v>
      </c>
      <c r="P10" s="97">
        <f t="shared" si="0"/>
        <v>1.2904506650784195</v>
      </c>
      <c r="Q10" s="98">
        <f t="shared" si="1"/>
        <v>4.4520547945205479E-3</v>
      </c>
      <c r="R10" s="97">
        <v>12.58</v>
      </c>
      <c r="S10" s="97">
        <f t="shared" si="2"/>
        <v>9.9900734564224738</v>
      </c>
      <c r="T10" s="98">
        <f t="shared" si="3"/>
        <v>3.4465753424657533E-2</v>
      </c>
      <c r="U10" s="97">
        <v>3.2709999999999999</v>
      </c>
      <c r="V10" s="97">
        <f t="shared" ref="V10:V12" si="6">W10*1000/N10</f>
        <v>2.5975779233670835</v>
      </c>
      <c r="W10" s="98">
        <f t="shared" si="5"/>
        <v>8.9616438356164389E-3</v>
      </c>
      <c r="X10" s="94"/>
      <c r="Y10" s="94"/>
      <c r="Z10" s="94"/>
      <c r="AA10" s="94"/>
      <c r="AB10" s="94"/>
      <c r="AC10" s="94"/>
      <c r="AD10" s="99">
        <v>19.186280555555555</v>
      </c>
      <c r="AE10" s="99">
        <v>51.825319444444446</v>
      </c>
      <c r="AF10" s="92" t="s">
        <v>262</v>
      </c>
      <c r="AG10" s="92" t="s">
        <v>1049</v>
      </c>
      <c r="AH10" s="98"/>
      <c r="AI10" s="98"/>
      <c r="AJ10" s="98"/>
      <c r="AK10" s="98"/>
    </row>
    <row r="11" spans="1:59" s="103" customFormat="1" ht="125.1" customHeight="1" x14ac:dyDescent="0.2">
      <c r="A11" s="89">
        <v>8</v>
      </c>
      <c r="B11" s="178" t="s">
        <v>161</v>
      </c>
      <c r="C11" s="90" t="s">
        <v>1975</v>
      </c>
      <c r="D11" s="90" t="s">
        <v>2386</v>
      </c>
      <c r="E11" s="90" t="s">
        <v>94</v>
      </c>
      <c r="F11" s="90" t="s">
        <v>2288</v>
      </c>
      <c r="G11" s="90" t="s">
        <v>58</v>
      </c>
      <c r="H11" s="90" t="s">
        <v>118</v>
      </c>
      <c r="I11" s="90" t="s">
        <v>25</v>
      </c>
      <c r="J11" s="90" t="s">
        <v>202</v>
      </c>
      <c r="K11" s="90" t="s">
        <v>38</v>
      </c>
      <c r="L11" s="90" t="s">
        <v>86</v>
      </c>
      <c r="M11" s="93">
        <v>217453</v>
      </c>
      <c r="N11" s="93">
        <v>595.76</v>
      </c>
      <c r="O11" s="94">
        <v>629.73</v>
      </c>
      <c r="P11" s="97">
        <f t="shared" si="0"/>
        <v>2.8959441238634298</v>
      </c>
      <c r="Q11" s="98">
        <f t="shared" si="1"/>
        <v>1.7252876712328769</v>
      </c>
      <c r="R11" s="94">
        <v>2419.92</v>
      </c>
      <c r="S11" s="94">
        <f t="shared" si="2"/>
        <v>11.128504445110746</v>
      </c>
      <c r="T11" s="98">
        <f t="shared" si="3"/>
        <v>6.6299178082191785</v>
      </c>
      <c r="U11" s="94">
        <v>2036.41</v>
      </c>
      <c r="V11" s="97">
        <f t="shared" si="6"/>
        <v>9.364854101403342</v>
      </c>
      <c r="W11" s="98">
        <f t="shared" si="5"/>
        <v>5.5792054794520549</v>
      </c>
      <c r="X11" s="94">
        <v>100.38</v>
      </c>
      <c r="Y11" s="94">
        <f>Z11*1000/N11</f>
        <v>0.46161826680229784</v>
      </c>
      <c r="Z11" s="94">
        <f>X11/365</f>
        <v>0.27501369863013697</v>
      </c>
      <c r="AA11" s="94">
        <v>228.23</v>
      </c>
      <c r="AB11" s="94">
        <f>AC11*1000/N11</f>
        <v>1.0495630308058221</v>
      </c>
      <c r="AC11" s="94">
        <f>AA11/365</f>
        <v>0.62528767123287665</v>
      </c>
      <c r="AD11" s="99">
        <v>19.534444444444446</v>
      </c>
      <c r="AE11" s="99">
        <v>51.646666666666668</v>
      </c>
      <c r="AF11" s="112" t="s">
        <v>2537</v>
      </c>
      <c r="AG11" s="112" t="s">
        <v>2358</v>
      </c>
      <c r="AH11" s="113">
        <v>19.529444000000002</v>
      </c>
      <c r="AI11" s="113">
        <v>51.650278</v>
      </c>
      <c r="AJ11" s="110" t="s">
        <v>263</v>
      </c>
      <c r="AK11" s="110" t="s">
        <v>264</v>
      </c>
    </row>
    <row r="12" spans="1:59" s="103" customFormat="1" ht="125.1" customHeight="1" x14ac:dyDescent="0.2">
      <c r="A12" s="89">
        <v>9</v>
      </c>
      <c r="B12" s="178" t="s">
        <v>162</v>
      </c>
      <c r="C12" s="90" t="s">
        <v>148</v>
      </c>
      <c r="D12" s="90" t="s">
        <v>2224</v>
      </c>
      <c r="E12" s="90" t="s">
        <v>9</v>
      </c>
      <c r="F12" s="90" t="s">
        <v>2289</v>
      </c>
      <c r="G12" s="90" t="s">
        <v>58</v>
      </c>
      <c r="H12" s="90" t="s">
        <v>115</v>
      </c>
      <c r="I12" s="90" t="s">
        <v>25</v>
      </c>
      <c r="J12" s="90" t="s">
        <v>108</v>
      </c>
      <c r="K12" s="90" t="s">
        <v>125</v>
      </c>
      <c r="L12" s="90" t="s">
        <v>87</v>
      </c>
      <c r="M12" s="93">
        <v>380344</v>
      </c>
      <c r="N12" s="93">
        <v>1042.04</v>
      </c>
      <c r="O12" s="94">
        <v>1810.4369999999999</v>
      </c>
      <c r="P12" s="97">
        <f t="shared" si="0"/>
        <v>4.759991334174325</v>
      </c>
      <c r="Q12" s="98">
        <f t="shared" si="1"/>
        <v>4.960101369863013</v>
      </c>
      <c r="R12" s="94">
        <v>25243.431</v>
      </c>
      <c r="S12" s="94">
        <f t="shared" si="2"/>
        <v>66.369894564034823</v>
      </c>
      <c r="T12" s="98">
        <f t="shared" si="3"/>
        <v>69.160084931506844</v>
      </c>
      <c r="U12" s="94">
        <v>3118.8209999999999</v>
      </c>
      <c r="V12" s="97">
        <f t="shared" si="6"/>
        <v>8.199987590201097</v>
      </c>
      <c r="W12" s="98">
        <f t="shared" si="5"/>
        <v>8.5447150684931508</v>
      </c>
      <c r="X12" s="94"/>
      <c r="Y12" s="94"/>
      <c r="Z12" s="94"/>
      <c r="AA12" s="94"/>
      <c r="AB12" s="94"/>
      <c r="AC12" s="94"/>
      <c r="AD12" s="99">
        <v>19.649722222222223</v>
      </c>
      <c r="AE12" s="99">
        <v>51.716388888888893</v>
      </c>
      <c r="AF12" s="92" t="s">
        <v>265</v>
      </c>
      <c r="AG12" s="92" t="s">
        <v>266</v>
      </c>
      <c r="AH12" s="109">
        <v>19.649722222222223</v>
      </c>
      <c r="AI12" s="109">
        <v>51.716388888888893</v>
      </c>
      <c r="AJ12" s="92" t="s">
        <v>265</v>
      </c>
      <c r="AK12" s="92" t="s">
        <v>266</v>
      </c>
    </row>
    <row r="13" spans="1:59" s="103" customFormat="1" ht="125.1" customHeight="1" x14ac:dyDescent="0.2">
      <c r="A13" s="89">
        <v>10</v>
      </c>
      <c r="B13" s="178" t="s">
        <v>163</v>
      </c>
      <c r="C13" s="90" t="s">
        <v>1989</v>
      </c>
      <c r="D13" s="90" t="s">
        <v>2231</v>
      </c>
      <c r="E13" s="90" t="s">
        <v>120</v>
      </c>
      <c r="F13" s="90" t="s">
        <v>2294</v>
      </c>
      <c r="G13" s="90" t="s">
        <v>116</v>
      </c>
      <c r="H13" s="90" t="s">
        <v>120</v>
      </c>
      <c r="I13" s="90" t="s">
        <v>25</v>
      </c>
      <c r="J13" s="90" t="s">
        <v>226</v>
      </c>
      <c r="K13" s="90" t="s">
        <v>38</v>
      </c>
      <c r="L13" s="91" t="s">
        <v>84</v>
      </c>
      <c r="M13" s="93">
        <v>243879</v>
      </c>
      <c r="N13" s="93">
        <v>668</v>
      </c>
      <c r="O13" s="101" t="s">
        <v>2370</v>
      </c>
      <c r="P13" s="97">
        <f t="shared" ref="P13:P35" si="7">Q13*1000/N13</f>
        <v>3.9291280452793043</v>
      </c>
      <c r="Q13" s="98">
        <f t="shared" ref="Q13:Q31" si="8">O13/365</f>
        <v>2.6246575342465754</v>
      </c>
      <c r="R13" s="94">
        <v>10548</v>
      </c>
      <c r="S13" s="97">
        <f t="shared" ref="S13:S35" si="9">T13*1000/N13</f>
        <v>43.26142236075794</v>
      </c>
      <c r="T13" s="98">
        <f t="shared" ref="T13:T35" si="10">R13/365</f>
        <v>28.898630136986302</v>
      </c>
      <c r="U13" s="92">
        <v>1280</v>
      </c>
      <c r="V13" s="97">
        <f t="shared" ref="V13:V38" si="11">W13*1000/N13</f>
        <v>5.2497744237552295</v>
      </c>
      <c r="W13" s="98">
        <f t="shared" ref="W13:W31" si="12">U13/365</f>
        <v>3.506849315068493</v>
      </c>
      <c r="X13" s="94"/>
      <c r="Y13" s="94"/>
      <c r="Z13" s="94"/>
      <c r="AA13" s="94"/>
      <c r="AB13" s="94"/>
      <c r="AC13" s="94"/>
      <c r="AD13" s="99">
        <v>19.237061111111114</v>
      </c>
      <c r="AE13" s="99">
        <v>51.64266388888889</v>
      </c>
      <c r="AF13" s="92" t="s">
        <v>2561</v>
      </c>
      <c r="AG13" s="92" t="s">
        <v>2959</v>
      </c>
      <c r="AH13" s="113">
        <v>19.227122000000001</v>
      </c>
      <c r="AI13" s="113">
        <v>51.637075000000003</v>
      </c>
      <c r="AJ13" s="92" t="s">
        <v>306</v>
      </c>
      <c r="AK13" s="92" t="s">
        <v>307</v>
      </c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</row>
    <row r="14" spans="1:59" s="103" customFormat="1" ht="144" customHeight="1" x14ac:dyDescent="0.2">
      <c r="A14" s="89">
        <v>11</v>
      </c>
      <c r="B14" s="178" t="s">
        <v>164</v>
      </c>
      <c r="C14" s="90" t="s">
        <v>1977</v>
      </c>
      <c r="D14" s="90" t="s">
        <v>301</v>
      </c>
      <c r="E14" s="90" t="s">
        <v>145</v>
      </c>
      <c r="F14" s="90" t="s">
        <v>2291</v>
      </c>
      <c r="G14" s="90" t="s">
        <v>60</v>
      </c>
      <c r="H14" s="90" t="s">
        <v>112</v>
      </c>
      <c r="I14" s="90" t="s">
        <v>25</v>
      </c>
      <c r="J14" s="90" t="s">
        <v>146</v>
      </c>
      <c r="K14" s="90" t="s">
        <v>46</v>
      </c>
      <c r="L14" s="91" t="s">
        <v>78</v>
      </c>
      <c r="M14" s="93">
        <v>29859</v>
      </c>
      <c r="N14" s="93">
        <v>82</v>
      </c>
      <c r="O14" s="94">
        <v>686.77</v>
      </c>
      <c r="P14" s="94">
        <f t="shared" si="7"/>
        <v>22.945873705312394</v>
      </c>
      <c r="Q14" s="98">
        <f t="shared" si="8"/>
        <v>1.8815616438356164</v>
      </c>
      <c r="R14" s="94">
        <v>3507.89</v>
      </c>
      <c r="S14" s="94">
        <f t="shared" si="9"/>
        <v>117.2031406615436</v>
      </c>
      <c r="T14" s="98">
        <f t="shared" si="10"/>
        <v>9.6106575342465757</v>
      </c>
      <c r="U14" s="94">
        <v>903.25</v>
      </c>
      <c r="V14" s="97">
        <f t="shared" si="11"/>
        <v>30.178750417641162</v>
      </c>
      <c r="W14" s="98">
        <f t="shared" si="12"/>
        <v>2.4746575342465755</v>
      </c>
      <c r="X14" s="94"/>
      <c r="Y14" s="94"/>
      <c r="Z14" s="94"/>
      <c r="AA14" s="94"/>
      <c r="AB14" s="94"/>
      <c r="AC14" s="94"/>
      <c r="AD14" s="99">
        <v>19.276824999999999</v>
      </c>
      <c r="AE14" s="99">
        <v>52.025097222222222</v>
      </c>
      <c r="AF14" s="92" t="s">
        <v>1906</v>
      </c>
      <c r="AG14" s="110" t="s">
        <v>1940</v>
      </c>
      <c r="AH14" s="113"/>
      <c r="AI14" s="113"/>
      <c r="AJ14" s="110"/>
      <c r="AK14" s="110"/>
    </row>
    <row r="15" spans="1:59" s="103" customFormat="1" ht="144" customHeight="1" x14ac:dyDescent="0.2">
      <c r="A15" s="89">
        <v>12</v>
      </c>
      <c r="B15" s="178" t="s">
        <v>165</v>
      </c>
      <c r="C15" s="90" t="s">
        <v>1978</v>
      </c>
      <c r="D15" s="90" t="s">
        <v>2226</v>
      </c>
      <c r="E15" s="90" t="s">
        <v>147</v>
      </c>
      <c r="F15" s="90" t="s">
        <v>2292</v>
      </c>
      <c r="G15" s="90" t="s">
        <v>60</v>
      </c>
      <c r="H15" s="90" t="s">
        <v>112</v>
      </c>
      <c r="I15" s="90" t="s">
        <v>25</v>
      </c>
      <c r="J15" s="89" t="s">
        <v>300</v>
      </c>
      <c r="K15" s="90" t="s">
        <v>46</v>
      </c>
      <c r="L15" s="91" t="s">
        <v>1010</v>
      </c>
      <c r="M15" s="93">
        <v>2266</v>
      </c>
      <c r="N15" s="93">
        <v>6.2</v>
      </c>
      <c r="O15" s="101" t="s">
        <v>2385</v>
      </c>
      <c r="P15" s="94">
        <f t="shared" si="7"/>
        <v>18.272205037560759</v>
      </c>
      <c r="Q15" s="98">
        <f t="shared" si="8"/>
        <v>0.11328767123287671</v>
      </c>
      <c r="R15" s="94">
        <v>186.38</v>
      </c>
      <c r="S15" s="94">
        <f t="shared" si="9"/>
        <v>82.359699513919566</v>
      </c>
      <c r="T15" s="98">
        <f t="shared" si="10"/>
        <v>0.51063013698630133</v>
      </c>
      <c r="U15" s="97">
        <v>51.55</v>
      </c>
      <c r="V15" s="97">
        <f t="shared" si="11"/>
        <v>22.779496243923994</v>
      </c>
      <c r="W15" s="98">
        <f t="shared" si="12"/>
        <v>0.14123287671232876</v>
      </c>
      <c r="X15" s="94"/>
      <c r="Y15" s="94"/>
      <c r="Z15" s="94"/>
      <c r="AA15" s="94"/>
      <c r="AB15" s="94"/>
      <c r="AC15" s="94"/>
      <c r="AD15" s="99">
        <v>19.183250000000001</v>
      </c>
      <c r="AE15" s="99">
        <v>52.010805555555557</v>
      </c>
      <c r="AF15" s="92" t="s">
        <v>1907</v>
      </c>
      <c r="AG15" s="110" t="s">
        <v>1941</v>
      </c>
      <c r="AH15" s="113"/>
      <c r="AI15" s="113"/>
      <c r="AJ15" s="110"/>
      <c r="AK15" s="110"/>
    </row>
    <row r="16" spans="1:59" s="103" customFormat="1" ht="121.5" customHeight="1" x14ac:dyDescent="0.2">
      <c r="A16" s="89">
        <v>13</v>
      </c>
      <c r="B16" s="178" t="s">
        <v>166</v>
      </c>
      <c r="C16" s="90" t="s">
        <v>133</v>
      </c>
      <c r="D16" s="90" t="s">
        <v>0</v>
      </c>
      <c r="E16" s="90" t="s">
        <v>3</v>
      </c>
      <c r="F16" s="90" t="s">
        <v>135</v>
      </c>
      <c r="G16" s="90" t="s">
        <v>122</v>
      </c>
      <c r="H16" s="90" t="s">
        <v>122</v>
      </c>
      <c r="I16" s="90" t="s">
        <v>69</v>
      </c>
      <c r="J16" s="90" t="s">
        <v>2379</v>
      </c>
      <c r="K16" s="90" t="s">
        <v>129</v>
      </c>
      <c r="L16" s="108" t="s">
        <v>82</v>
      </c>
      <c r="M16" s="93">
        <v>69782631</v>
      </c>
      <c r="N16" s="93">
        <v>191185</v>
      </c>
      <c r="O16" s="102">
        <v>607109</v>
      </c>
      <c r="P16" s="94">
        <f t="shared" si="7"/>
        <v>8.7000147959679026</v>
      </c>
      <c r="Q16" s="98">
        <f t="shared" si="8"/>
        <v>1663.3123287671233</v>
      </c>
      <c r="R16" s="114">
        <v>3258849</v>
      </c>
      <c r="S16" s="94">
        <f t="shared" si="9"/>
        <v>46.700072833420691</v>
      </c>
      <c r="T16" s="98">
        <f t="shared" si="10"/>
        <v>8928.3534246575346</v>
      </c>
      <c r="U16" s="92">
        <v>976957</v>
      </c>
      <c r="V16" s="97">
        <f t="shared" si="11"/>
        <v>14.000023644888172</v>
      </c>
      <c r="W16" s="98">
        <f t="shared" si="12"/>
        <v>2676.5945205479452</v>
      </c>
      <c r="X16" s="94">
        <v>609202</v>
      </c>
      <c r="Y16" s="97">
        <f>Z16*1000/N16</f>
        <v>8.7300079783584774</v>
      </c>
      <c r="Z16" s="97">
        <f>X16/365</f>
        <v>1669.0465753424658</v>
      </c>
      <c r="AA16" s="94">
        <v>43963</v>
      </c>
      <c r="AB16" s="97">
        <f>AC16*1000/N16</f>
        <v>0.63000013255467602</v>
      </c>
      <c r="AC16" s="94">
        <f>AA16/365</f>
        <v>120.44657534246575</v>
      </c>
      <c r="AD16" s="99">
        <v>19.343783333333331</v>
      </c>
      <c r="AE16" s="99">
        <v>51.726805555555558</v>
      </c>
      <c r="AF16" s="92" t="s">
        <v>1908</v>
      </c>
      <c r="AG16" s="110" t="s">
        <v>1942</v>
      </c>
      <c r="AH16" s="113">
        <v>19.337527999999999</v>
      </c>
      <c r="AI16" s="113">
        <v>51.724888999999997</v>
      </c>
      <c r="AJ16" s="92" t="s">
        <v>267</v>
      </c>
      <c r="AK16" s="110" t="s">
        <v>268</v>
      </c>
    </row>
    <row r="17" spans="1:59" s="103" customFormat="1" ht="156" customHeight="1" x14ac:dyDescent="0.2">
      <c r="A17" s="89">
        <v>14</v>
      </c>
      <c r="B17" s="178" t="s">
        <v>167</v>
      </c>
      <c r="C17" s="90" t="s">
        <v>2393</v>
      </c>
      <c r="D17" s="90" t="s">
        <v>104</v>
      </c>
      <c r="E17" s="90" t="s">
        <v>2391</v>
      </c>
      <c r="F17" s="90" t="s">
        <v>2392</v>
      </c>
      <c r="G17" s="90" t="s">
        <v>60</v>
      </c>
      <c r="H17" s="90" t="s">
        <v>47</v>
      </c>
      <c r="I17" s="90" t="s">
        <v>25</v>
      </c>
      <c r="J17" s="90" t="s">
        <v>131</v>
      </c>
      <c r="K17" s="90" t="s">
        <v>38</v>
      </c>
      <c r="L17" s="90" t="s">
        <v>79</v>
      </c>
      <c r="M17" s="93">
        <v>22123</v>
      </c>
      <c r="N17" s="93">
        <v>60.61</v>
      </c>
      <c r="O17" s="94">
        <v>450.4</v>
      </c>
      <c r="P17" s="94">
        <f t="shared" si="7"/>
        <v>20.359224595606765</v>
      </c>
      <c r="Q17" s="98">
        <f t="shared" si="8"/>
        <v>1.233972602739726</v>
      </c>
      <c r="R17" s="94">
        <v>2566.268</v>
      </c>
      <c r="S17" s="94">
        <f t="shared" si="9"/>
        <v>116.00183522317624</v>
      </c>
      <c r="T17" s="98">
        <f t="shared" si="10"/>
        <v>7.030871232876712</v>
      </c>
      <c r="U17" s="94">
        <v>945.75800000000004</v>
      </c>
      <c r="V17" s="97">
        <f t="shared" si="11"/>
        <v>42.750665042388682</v>
      </c>
      <c r="W17" s="98">
        <f t="shared" si="12"/>
        <v>2.5911178082191784</v>
      </c>
      <c r="X17" s="115"/>
      <c r="Y17" s="116"/>
      <c r="Z17" s="116"/>
      <c r="AA17" s="117"/>
      <c r="AB17" s="116"/>
      <c r="AC17" s="116"/>
      <c r="AD17" s="99">
        <v>19.126797222222223</v>
      </c>
      <c r="AE17" s="99">
        <v>52.007961111111108</v>
      </c>
      <c r="AF17" s="112" t="s">
        <v>1909</v>
      </c>
      <c r="AG17" s="92" t="s">
        <v>1943</v>
      </c>
      <c r="AH17" s="92">
        <v>19.127886</v>
      </c>
      <c r="AI17" s="113">
        <v>52.000472000000002</v>
      </c>
      <c r="AJ17" s="112" t="s">
        <v>293</v>
      </c>
      <c r="AK17" s="92" t="s">
        <v>2958</v>
      </c>
    </row>
    <row r="18" spans="1:59" s="103" customFormat="1" ht="125.1" customHeight="1" x14ac:dyDescent="0.2">
      <c r="A18" s="89">
        <v>15</v>
      </c>
      <c r="B18" s="178" t="s">
        <v>168</v>
      </c>
      <c r="C18" s="90" t="s">
        <v>1979</v>
      </c>
      <c r="D18" s="90" t="s">
        <v>149</v>
      </c>
      <c r="E18" s="90" t="s">
        <v>113</v>
      </c>
      <c r="F18" s="90" t="s">
        <v>208</v>
      </c>
      <c r="G18" s="90" t="s">
        <v>60</v>
      </c>
      <c r="H18" s="90" t="s">
        <v>112</v>
      </c>
      <c r="I18" s="90" t="s">
        <v>69</v>
      </c>
      <c r="J18" s="90" t="s">
        <v>224</v>
      </c>
      <c r="K18" s="90" t="s">
        <v>46</v>
      </c>
      <c r="L18" s="91" t="s">
        <v>78</v>
      </c>
      <c r="M18" s="93">
        <v>2247300</v>
      </c>
      <c r="N18" s="93">
        <v>6156.99</v>
      </c>
      <c r="O18" s="93">
        <v>28832.859</v>
      </c>
      <c r="P18" s="97">
        <f t="shared" si="7"/>
        <v>12.829992292755932</v>
      </c>
      <c r="Q18" s="98">
        <f t="shared" si="8"/>
        <v>78.994134246575342</v>
      </c>
      <c r="R18" s="94">
        <v>137040.35399999999</v>
      </c>
      <c r="S18" s="97">
        <f t="shared" si="9"/>
        <v>60.97996336806365</v>
      </c>
      <c r="T18" s="98">
        <f t="shared" si="10"/>
        <v>375.45302465753423</v>
      </c>
      <c r="U18" s="94">
        <v>31956.606</v>
      </c>
      <c r="V18" s="97">
        <f t="shared" si="11"/>
        <v>14.219991457754432</v>
      </c>
      <c r="W18" s="98">
        <f t="shared" si="12"/>
        <v>87.552345205479455</v>
      </c>
      <c r="X18" s="93">
        <v>19900</v>
      </c>
      <c r="Y18" s="94">
        <f>Z18*1000/N18</f>
        <v>8.8550652096569067</v>
      </c>
      <c r="Z18" s="94">
        <f>X18/365</f>
        <v>54.520547945205479</v>
      </c>
      <c r="AA18" s="94">
        <v>755</v>
      </c>
      <c r="AB18" s="94">
        <f>AC18*1000/N18</f>
        <v>0.33595850418547557</v>
      </c>
      <c r="AC18" s="97">
        <f>AA18/365</f>
        <v>2.0684931506849313</v>
      </c>
      <c r="AD18" s="99">
        <v>19.279313888888886</v>
      </c>
      <c r="AE18" s="99">
        <v>51.982066666666668</v>
      </c>
      <c r="AF18" s="112" t="s">
        <v>2359</v>
      </c>
      <c r="AG18" s="112" t="s">
        <v>2360</v>
      </c>
      <c r="AH18" s="113">
        <v>19.281233</v>
      </c>
      <c r="AI18" s="113">
        <v>51.988374999999998</v>
      </c>
      <c r="AJ18" s="92" t="s">
        <v>269</v>
      </c>
      <c r="AK18" s="92" t="s">
        <v>270</v>
      </c>
    </row>
    <row r="19" spans="1:59" s="103" customFormat="1" ht="125.1" customHeight="1" x14ac:dyDescent="0.2">
      <c r="A19" s="89">
        <v>16</v>
      </c>
      <c r="B19" s="178" t="s">
        <v>169</v>
      </c>
      <c r="C19" s="90" t="s">
        <v>1980</v>
      </c>
      <c r="D19" s="90" t="s">
        <v>210</v>
      </c>
      <c r="E19" s="111" t="s">
        <v>28</v>
      </c>
      <c r="F19" s="90" t="s">
        <v>139</v>
      </c>
      <c r="G19" s="90" t="s">
        <v>60</v>
      </c>
      <c r="H19" s="90" t="s">
        <v>55</v>
      </c>
      <c r="I19" s="90" t="s">
        <v>69</v>
      </c>
      <c r="J19" s="90" t="s">
        <v>2372</v>
      </c>
      <c r="K19" s="90" t="s">
        <v>38</v>
      </c>
      <c r="L19" s="90" t="s">
        <v>79</v>
      </c>
      <c r="M19" s="105">
        <v>26054</v>
      </c>
      <c r="N19" s="93">
        <v>71</v>
      </c>
      <c r="O19" s="92">
        <v>132.88</v>
      </c>
      <c r="P19" s="97">
        <f t="shared" si="7"/>
        <v>5.1275323171908163</v>
      </c>
      <c r="Q19" s="98">
        <f t="shared" si="8"/>
        <v>0.36405479452054795</v>
      </c>
      <c r="R19" s="94">
        <v>526.29</v>
      </c>
      <c r="S19" s="97">
        <f t="shared" si="9"/>
        <v>20.308315647308504</v>
      </c>
      <c r="T19" s="98">
        <f t="shared" si="10"/>
        <v>1.4418904109589039</v>
      </c>
      <c r="U19" s="94">
        <v>91.188999999999993</v>
      </c>
      <c r="V19" s="97">
        <f t="shared" si="11"/>
        <v>3.5187729114412503</v>
      </c>
      <c r="W19" s="98">
        <f t="shared" si="12"/>
        <v>0.24983287671232876</v>
      </c>
      <c r="X19" s="94"/>
      <c r="Y19" s="94"/>
      <c r="Z19" s="94"/>
      <c r="AA19" s="94"/>
      <c r="AB19" s="94"/>
      <c r="AC19" s="94"/>
      <c r="AD19" s="99">
        <v>19.201111111111111</v>
      </c>
      <c r="AE19" s="99">
        <v>51.954444444444448</v>
      </c>
      <c r="AF19" s="92" t="s">
        <v>1910</v>
      </c>
      <c r="AG19" s="110" t="s">
        <v>1944</v>
      </c>
      <c r="AH19" s="113">
        <v>19.200832999999999</v>
      </c>
      <c r="AI19" s="113">
        <v>51.953888999999997</v>
      </c>
      <c r="AJ19" s="110" t="s">
        <v>271</v>
      </c>
      <c r="AK19" s="110" t="s">
        <v>284</v>
      </c>
    </row>
    <row r="20" spans="1:59" s="103" customFormat="1" ht="125.1" customHeight="1" x14ac:dyDescent="0.2">
      <c r="A20" s="89">
        <v>17</v>
      </c>
      <c r="B20" s="178" t="s">
        <v>170</v>
      </c>
      <c r="C20" s="90" t="s">
        <v>1981</v>
      </c>
      <c r="D20" s="90" t="s">
        <v>210</v>
      </c>
      <c r="E20" s="90" t="s">
        <v>2371</v>
      </c>
      <c r="F20" s="90" t="s">
        <v>27</v>
      </c>
      <c r="G20" s="90" t="s">
        <v>60</v>
      </c>
      <c r="H20" s="90" t="s">
        <v>55</v>
      </c>
      <c r="I20" s="90" t="s">
        <v>25</v>
      </c>
      <c r="J20" s="104" t="s">
        <v>97</v>
      </c>
      <c r="K20" s="90" t="s">
        <v>38</v>
      </c>
      <c r="L20" s="90" t="s">
        <v>79</v>
      </c>
      <c r="M20" s="105">
        <v>1868</v>
      </c>
      <c r="N20" s="93">
        <v>4.8899999999999997</v>
      </c>
      <c r="O20" s="97">
        <v>9</v>
      </c>
      <c r="P20" s="97">
        <f t="shared" si="7"/>
        <v>5.0424405412219517</v>
      </c>
      <c r="Q20" s="98">
        <f t="shared" si="8"/>
        <v>2.4657534246575342E-2</v>
      </c>
      <c r="R20" s="94">
        <v>51</v>
      </c>
      <c r="S20" s="97">
        <f t="shared" si="9"/>
        <v>28.573829733591062</v>
      </c>
      <c r="T20" s="98">
        <f t="shared" si="10"/>
        <v>0.13972602739726028</v>
      </c>
      <c r="U20" s="97">
        <v>25.22</v>
      </c>
      <c r="V20" s="97">
        <f t="shared" si="11"/>
        <v>14.130038938846402</v>
      </c>
      <c r="W20" s="98">
        <f t="shared" si="12"/>
        <v>6.9095890410958899E-2</v>
      </c>
      <c r="X20" s="94"/>
      <c r="Y20" s="94"/>
      <c r="Z20" s="94"/>
      <c r="AA20" s="94"/>
      <c r="AB20" s="94"/>
      <c r="AC20" s="94"/>
      <c r="AD20" s="99">
        <v>19.220277777777778</v>
      </c>
      <c r="AE20" s="99">
        <v>51.946666666666665</v>
      </c>
      <c r="AF20" s="112" t="s">
        <v>1911</v>
      </c>
      <c r="AG20" s="112" t="s">
        <v>1945</v>
      </c>
      <c r="AH20" s="113">
        <v>4509175</v>
      </c>
      <c r="AI20" s="113">
        <v>5615478</v>
      </c>
      <c r="AJ20" s="110" t="s">
        <v>272</v>
      </c>
      <c r="AK20" s="110" t="s">
        <v>273</v>
      </c>
    </row>
    <row r="21" spans="1:59" s="103" customFormat="1" ht="125.1" customHeight="1" x14ac:dyDescent="0.2">
      <c r="A21" s="89">
        <v>18</v>
      </c>
      <c r="B21" s="178" t="s">
        <v>171</v>
      </c>
      <c r="C21" s="90" t="s">
        <v>1982</v>
      </c>
      <c r="D21" s="90" t="s">
        <v>210</v>
      </c>
      <c r="E21" s="90" t="s">
        <v>29</v>
      </c>
      <c r="F21" s="90" t="s">
        <v>139</v>
      </c>
      <c r="G21" s="90" t="s">
        <v>60</v>
      </c>
      <c r="H21" s="90" t="s">
        <v>47</v>
      </c>
      <c r="I21" s="90" t="s">
        <v>25</v>
      </c>
      <c r="J21" s="89" t="s">
        <v>96</v>
      </c>
      <c r="K21" s="90" t="s">
        <v>46</v>
      </c>
      <c r="L21" s="104" t="s">
        <v>80</v>
      </c>
      <c r="M21" s="93">
        <v>678</v>
      </c>
      <c r="N21" s="93">
        <v>2</v>
      </c>
      <c r="O21" s="97">
        <v>3.05</v>
      </c>
      <c r="P21" s="97">
        <f t="shared" si="7"/>
        <v>4.1780821917808222</v>
      </c>
      <c r="Q21" s="98">
        <f t="shared" si="8"/>
        <v>8.3561643835616435E-3</v>
      </c>
      <c r="R21" s="97">
        <v>12</v>
      </c>
      <c r="S21" s="97">
        <f t="shared" si="9"/>
        <v>16.43835616438356</v>
      </c>
      <c r="T21" s="98">
        <f t="shared" si="10"/>
        <v>3.287671232876712E-2</v>
      </c>
      <c r="U21" s="97">
        <v>6.2380000000000004</v>
      </c>
      <c r="V21" s="97">
        <f t="shared" si="11"/>
        <v>8.5452054794520542</v>
      </c>
      <c r="W21" s="98">
        <f t="shared" si="12"/>
        <v>1.7090410958904109E-2</v>
      </c>
      <c r="X21" s="94"/>
      <c r="Y21" s="94"/>
      <c r="Z21" s="94"/>
      <c r="AA21" s="94"/>
      <c r="AB21" s="94"/>
      <c r="AC21" s="94"/>
      <c r="AD21" s="99">
        <v>19.253611111111113</v>
      </c>
      <c r="AE21" s="99">
        <v>51.924166666666665</v>
      </c>
      <c r="AF21" s="112" t="s">
        <v>1912</v>
      </c>
      <c r="AG21" s="112" t="s">
        <v>1946</v>
      </c>
      <c r="AH21" s="92">
        <v>19.255555999999999</v>
      </c>
      <c r="AI21" s="92">
        <v>51.941110999999999</v>
      </c>
      <c r="AJ21" s="110" t="s">
        <v>274</v>
      </c>
      <c r="AK21" s="110" t="s">
        <v>283</v>
      </c>
    </row>
    <row r="22" spans="1:59" s="103" customFormat="1" ht="125.1" customHeight="1" x14ac:dyDescent="0.2">
      <c r="A22" s="89">
        <v>19</v>
      </c>
      <c r="B22" s="178" t="s">
        <v>172</v>
      </c>
      <c r="C22" s="90" t="s">
        <v>1983</v>
      </c>
      <c r="D22" s="90" t="s">
        <v>295</v>
      </c>
      <c r="E22" s="90" t="s">
        <v>296</v>
      </c>
      <c r="F22" s="90" t="s">
        <v>294</v>
      </c>
      <c r="G22" s="90" t="s">
        <v>60</v>
      </c>
      <c r="H22" s="90" t="s">
        <v>112</v>
      </c>
      <c r="I22" s="90" t="s">
        <v>25</v>
      </c>
      <c r="J22" s="89" t="s">
        <v>300</v>
      </c>
      <c r="K22" s="90" t="s">
        <v>46</v>
      </c>
      <c r="L22" s="90" t="s">
        <v>81</v>
      </c>
      <c r="M22" s="93">
        <v>1155</v>
      </c>
      <c r="N22" s="93">
        <v>3.2</v>
      </c>
      <c r="O22" s="97">
        <v>21.08</v>
      </c>
      <c r="P22" s="94">
        <f t="shared" si="7"/>
        <v>18.047945205479447</v>
      </c>
      <c r="Q22" s="98">
        <f t="shared" si="8"/>
        <v>5.775342465753424E-2</v>
      </c>
      <c r="R22" s="97">
        <v>95.87</v>
      </c>
      <c r="S22" s="94">
        <f t="shared" si="9"/>
        <v>82.080479452054789</v>
      </c>
      <c r="T22" s="98">
        <f t="shared" si="10"/>
        <v>0.26265753424657534</v>
      </c>
      <c r="U22" s="97">
        <v>23.97</v>
      </c>
      <c r="V22" s="97">
        <f t="shared" si="11"/>
        <v>20.522260273972599</v>
      </c>
      <c r="W22" s="98">
        <f t="shared" si="12"/>
        <v>6.5671232876712324E-2</v>
      </c>
      <c r="X22" s="94"/>
      <c r="Y22" s="94"/>
      <c r="Z22" s="94"/>
      <c r="AA22" s="94"/>
      <c r="AB22" s="94"/>
      <c r="AC22" s="94"/>
      <c r="AD22" s="99">
        <v>19.360555555555557</v>
      </c>
      <c r="AE22" s="99">
        <v>51.976388888888891</v>
      </c>
      <c r="AF22" s="112" t="s">
        <v>1913</v>
      </c>
      <c r="AG22" s="112" t="s">
        <v>1947</v>
      </c>
      <c r="AH22" s="92">
        <v>4510370</v>
      </c>
      <c r="AI22" s="92">
        <v>5619650</v>
      </c>
      <c r="AJ22" s="110" t="s">
        <v>275</v>
      </c>
      <c r="AK22" s="110" t="s">
        <v>276</v>
      </c>
    </row>
    <row r="23" spans="1:59" s="120" customFormat="1" ht="378" customHeight="1" x14ac:dyDescent="0.2">
      <c r="A23" s="89">
        <v>20</v>
      </c>
      <c r="B23" s="178" t="s">
        <v>173</v>
      </c>
      <c r="C23" s="111" t="s">
        <v>1984</v>
      </c>
      <c r="D23" s="108" t="s">
        <v>2227</v>
      </c>
      <c r="E23" s="111" t="s">
        <v>209</v>
      </c>
      <c r="F23" s="108" t="s">
        <v>207</v>
      </c>
      <c r="G23" s="111" t="s">
        <v>60</v>
      </c>
      <c r="H23" s="111" t="s">
        <v>13</v>
      </c>
      <c r="I23" s="111" t="s">
        <v>69</v>
      </c>
      <c r="J23" s="111" t="s">
        <v>203</v>
      </c>
      <c r="K23" s="111" t="s">
        <v>46</v>
      </c>
      <c r="L23" s="111" t="s">
        <v>88</v>
      </c>
      <c r="M23" s="93">
        <v>2052945</v>
      </c>
      <c r="N23" s="93">
        <v>5624.51</v>
      </c>
      <c r="O23" s="94">
        <v>18558.63</v>
      </c>
      <c r="P23" s="94">
        <f t="shared" si="7"/>
        <v>9.0399984432129408</v>
      </c>
      <c r="Q23" s="98">
        <f t="shared" si="8"/>
        <v>50.845561643835616</v>
      </c>
      <c r="R23" s="92">
        <v>143767.73800000001</v>
      </c>
      <c r="S23" s="94">
        <f t="shared" si="9"/>
        <v>70.029960600768803</v>
      </c>
      <c r="T23" s="98">
        <f t="shared" si="10"/>
        <v>393.88421369863016</v>
      </c>
      <c r="U23" s="92">
        <v>33524.591849999997</v>
      </c>
      <c r="V23" s="94">
        <f t="shared" si="11"/>
        <v>16.32999085241471</v>
      </c>
      <c r="W23" s="98">
        <f t="shared" si="12"/>
        <v>91.848196849315059</v>
      </c>
      <c r="X23" s="92">
        <v>25251</v>
      </c>
      <c r="Y23" s="97">
        <f>Z23*1000/N23</f>
        <v>12.299884241970984</v>
      </c>
      <c r="Z23" s="97">
        <f>X23/365</f>
        <v>69.180821917808217</v>
      </c>
      <c r="AA23" s="101" t="s">
        <v>2402</v>
      </c>
      <c r="AB23" s="97">
        <f>AC23*1000/N23</f>
        <v>1.3497675036434833</v>
      </c>
      <c r="AC23" s="97">
        <f>AA23/365</f>
        <v>7.5917808219178085</v>
      </c>
      <c r="AD23" s="99">
        <v>19.274999999999999</v>
      </c>
      <c r="AE23" s="99">
        <v>51.838611111111113</v>
      </c>
      <c r="AF23" s="118" t="s">
        <v>2542</v>
      </c>
      <c r="AG23" s="118" t="s">
        <v>2702</v>
      </c>
      <c r="AH23" s="119">
        <v>19.274446999999999</v>
      </c>
      <c r="AI23" s="119">
        <v>51.841222000000002</v>
      </c>
      <c r="AJ23" s="118" t="s">
        <v>2836</v>
      </c>
      <c r="AK23" s="118" t="s">
        <v>2901</v>
      </c>
    </row>
    <row r="24" spans="1:59" s="103" customFormat="1" ht="153" customHeight="1" x14ac:dyDescent="0.2">
      <c r="A24" s="89">
        <v>21</v>
      </c>
      <c r="B24" s="178" t="s">
        <v>174</v>
      </c>
      <c r="C24" s="90" t="s">
        <v>1985</v>
      </c>
      <c r="D24" s="104" t="s">
        <v>2228</v>
      </c>
      <c r="E24" s="90" t="s">
        <v>119</v>
      </c>
      <c r="F24" s="104" t="s">
        <v>33</v>
      </c>
      <c r="G24" s="90" t="s">
        <v>58</v>
      </c>
      <c r="H24" s="90" t="s">
        <v>118</v>
      </c>
      <c r="I24" s="90" t="s">
        <v>25</v>
      </c>
      <c r="J24" s="90" t="s">
        <v>225</v>
      </c>
      <c r="K24" s="90" t="s">
        <v>38</v>
      </c>
      <c r="L24" s="90" t="s">
        <v>86</v>
      </c>
      <c r="M24" s="93">
        <v>403084</v>
      </c>
      <c r="N24" s="93">
        <v>1104.3399999999999</v>
      </c>
      <c r="O24" s="94">
        <v>4354.6949999999997</v>
      </c>
      <c r="P24" s="97">
        <f t="shared" si="7"/>
        <v>10.803440274622591</v>
      </c>
      <c r="Q24" s="98">
        <f t="shared" si="8"/>
        <v>11.930671232876712</v>
      </c>
      <c r="R24" s="94">
        <v>29042.2022</v>
      </c>
      <c r="S24" s="97">
        <f t="shared" si="9"/>
        <v>72.049982125318266</v>
      </c>
      <c r="T24" s="98">
        <f t="shared" si="10"/>
        <v>79.567677260273967</v>
      </c>
      <c r="U24" s="94">
        <v>9472.4740000000002</v>
      </c>
      <c r="V24" s="97">
        <f t="shared" si="11"/>
        <v>23.499994169951137</v>
      </c>
      <c r="W24" s="98">
        <f t="shared" si="12"/>
        <v>25.951983561643836</v>
      </c>
      <c r="X24" s="92"/>
      <c r="Y24" s="94"/>
      <c r="Z24" s="94"/>
      <c r="AA24" s="101"/>
      <c r="AB24" s="98"/>
      <c r="AC24" s="97"/>
      <c r="AD24" s="99">
        <v>19.472049999999999</v>
      </c>
      <c r="AE24" s="99">
        <v>51.682219444444442</v>
      </c>
      <c r="AF24" s="112" t="s">
        <v>1914</v>
      </c>
      <c r="AG24" s="112" t="s">
        <v>277</v>
      </c>
      <c r="AH24" s="92">
        <v>19.47190389</v>
      </c>
      <c r="AI24" s="92">
        <v>51.66426027</v>
      </c>
      <c r="AJ24" s="118" t="s">
        <v>2837</v>
      </c>
      <c r="AK24" s="118" t="s">
        <v>2902</v>
      </c>
    </row>
    <row r="25" spans="1:59" s="103" customFormat="1" ht="125.1" customHeight="1" x14ac:dyDescent="0.2">
      <c r="A25" s="89">
        <v>22</v>
      </c>
      <c r="B25" s="178" t="s">
        <v>175</v>
      </c>
      <c r="C25" s="90" t="s">
        <v>1986</v>
      </c>
      <c r="D25" s="104" t="s">
        <v>2228</v>
      </c>
      <c r="E25" s="104" t="s">
        <v>144</v>
      </c>
      <c r="F25" s="104" t="s">
        <v>33</v>
      </c>
      <c r="G25" s="90" t="s">
        <v>58</v>
      </c>
      <c r="H25" s="90" t="s">
        <v>118</v>
      </c>
      <c r="I25" s="90" t="s">
        <v>126</v>
      </c>
      <c r="J25" s="90" t="s">
        <v>197</v>
      </c>
      <c r="K25" s="90" t="s">
        <v>38</v>
      </c>
      <c r="L25" s="90" t="s">
        <v>86</v>
      </c>
      <c r="M25" s="93">
        <v>2661</v>
      </c>
      <c r="N25" s="93">
        <v>7.29</v>
      </c>
      <c r="O25" s="94">
        <v>7.9563899999999999</v>
      </c>
      <c r="P25" s="97">
        <f t="shared" si="7"/>
        <v>2.9901685551609449</v>
      </c>
      <c r="Q25" s="98">
        <f t="shared" si="8"/>
        <v>2.1798328767123287E-2</v>
      </c>
      <c r="R25" s="94">
        <v>16.897349999999999</v>
      </c>
      <c r="S25" s="97">
        <f t="shared" si="9"/>
        <v>6.3503579683183942</v>
      </c>
      <c r="T25" s="98">
        <f t="shared" si="10"/>
        <v>4.6294109589041094E-2</v>
      </c>
      <c r="U25" s="92">
        <v>31.346579999999999</v>
      </c>
      <c r="V25" s="97">
        <f t="shared" si="11"/>
        <v>11.780664073510344</v>
      </c>
      <c r="W25" s="98">
        <f t="shared" si="12"/>
        <v>8.5881041095890412E-2</v>
      </c>
      <c r="X25" s="92"/>
      <c r="Y25" s="94"/>
      <c r="Z25" s="94"/>
      <c r="AA25" s="101"/>
      <c r="AB25" s="98"/>
      <c r="AC25" s="94"/>
      <c r="AD25" s="99">
        <v>19.522222222222222</v>
      </c>
      <c r="AE25" s="99">
        <v>51.673611111111107</v>
      </c>
      <c r="AF25" s="112" t="s">
        <v>1915</v>
      </c>
      <c r="AG25" s="112" t="s">
        <v>1948</v>
      </c>
      <c r="AH25" s="110">
        <v>19.524999999999999</v>
      </c>
      <c r="AI25" s="110">
        <v>51.675277999999999</v>
      </c>
      <c r="AJ25" s="112" t="s">
        <v>278</v>
      </c>
      <c r="AK25" s="112" t="s">
        <v>279</v>
      </c>
    </row>
    <row r="26" spans="1:59" s="103" customFormat="1" ht="125.1" customHeight="1" x14ac:dyDescent="0.2">
      <c r="A26" s="89">
        <v>23</v>
      </c>
      <c r="B26" s="178" t="s">
        <v>176</v>
      </c>
      <c r="C26" s="90" t="s">
        <v>1987</v>
      </c>
      <c r="D26" s="90" t="s">
        <v>2229</v>
      </c>
      <c r="E26" s="90" t="s">
        <v>56</v>
      </c>
      <c r="F26" s="90" t="s">
        <v>2293</v>
      </c>
      <c r="G26" s="90" t="s">
        <v>60</v>
      </c>
      <c r="H26" s="90" t="s">
        <v>56</v>
      </c>
      <c r="I26" s="90" t="s">
        <v>25</v>
      </c>
      <c r="J26" s="90" t="s">
        <v>2387</v>
      </c>
      <c r="K26" s="90" t="s">
        <v>46</v>
      </c>
      <c r="L26" s="104" t="s">
        <v>75</v>
      </c>
      <c r="M26" s="93">
        <v>619948</v>
      </c>
      <c r="N26" s="93">
        <v>1698.49</v>
      </c>
      <c r="O26" s="101" t="s">
        <v>2388</v>
      </c>
      <c r="P26" s="94">
        <f t="shared" si="7"/>
        <v>9.5007838146647092</v>
      </c>
      <c r="Q26" s="98">
        <f t="shared" si="8"/>
        <v>16.136986301369863</v>
      </c>
      <c r="R26" s="94">
        <v>32039</v>
      </c>
      <c r="S26" s="97">
        <f t="shared" si="9"/>
        <v>51.680070057392641</v>
      </c>
      <c r="T26" s="98">
        <f t="shared" si="10"/>
        <v>87.778082191780825</v>
      </c>
      <c r="U26" s="94">
        <v>5146</v>
      </c>
      <c r="V26" s="97">
        <f t="shared" si="11"/>
        <v>8.3006848064965357</v>
      </c>
      <c r="W26" s="98">
        <f t="shared" si="12"/>
        <v>14.098630136986301</v>
      </c>
      <c r="X26" s="94"/>
      <c r="Y26" s="94"/>
      <c r="Z26" s="94"/>
      <c r="AA26" s="94"/>
      <c r="AB26" s="94"/>
      <c r="AC26" s="94"/>
      <c r="AD26" s="99">
        <v>19.581222222222223</v>
      </c>
      <c r="AE26" s="99">
        <v>51.905688888888889</v>
      </c>
      <c r="AF26" s="92" t="s">
        <v>1916</v>
      </c>
      <c r="AG26" s="110" t="s">
        <v>1949</v>
      </c>
      <c r="AH26" s="113">
        <v>19.571306</v>
      </c>
      <c r="AI26" s="113">
        <v>51.904693999999999</v>
      </c>
      <c r="AJ26" s="92" t="s">
        <v>285</v>
      </c>
      <c r="AK26" s="110" t="s">
        <v>286</v>
      </c>
    </row>
    <row r="27" spans="1:59" s="103" customFormat="1" ht="125.1" customHeight="1" x14ac:dyDescent="0.2">
      <c r="A27" s="89">
        <v>24</v>
      </c>
      <c r="B27" s="178" t="s">
        <v>232</v>
      </c>
      <c r="C27" s="90" t="s">
        <v>1988</v>
      </c>
      <c r="D27" s="90" t="s">
        <v>2230</v>
      </c>
      <c r="E27" s="90" t="s">
        <v>44</v>
      </c>
      <c r="F27" s="90" t="s">
        <v>110</v>
      </c>
      <c r="G27" s="90" t="s">
        <v>60</v>
      </c>
      <c r="H27" s="90" t="s">
        <v>45</v>
      </c>
      <c r="I27" s="90" t="s">
        <v>69</v>
      </c>
      <c r="J27" s="90" t="s">
        <v>100</v>
      </c>
      <c r="K27" s="90" t="s">
        <v>46</v>
      </c>
      <c r="L27" s="104" t="s">
        <v>80</v>
      </c>
      <c r="M27" s="93">
        <v>3520340</v>
      </c>
      <c r="N27" s="93">
        <v>9644.77</v>
      </c>
      <c r="O27" s="101" t="s">
        <v>2394</v>
      </c>
      <c r="P27" s="94">
        <f t="shared" si="7"/>
        <v>4.0539992566913359</v>
      </c>
      <c r="Q27" s="98">
        <f t="shared" si="8"/>
        <v>39.099890410958899</v>
      </c>
      <c r="R27" s="94">
        <v>206496.1</v>
      </c>
      <c r="S27" s="97">
        <f t="shared" si="9"/>
        <v>58.657981447564566</v>
      </c>
      <c r="T27" s="98">
        <f t="shared" si="10"/>
        <v>565.74273972602737</v>
      </c>
      <c r="U27" s="92">
        <v>40793.699999999997</v>
      </c>
      <c r="V27" s="97">
        <f t="shared" si="11"/>
        <v>11.587996566412222</v>
      </c>
      <c r="W27" s="98">
        <f t="shared" si="12"/>
        <v>111.76356164383562</v>
      </c>
      <c r="X27" s="92">
        <v>17310.53</v>
      </c>
      <c r="Y27" s="97">
        <f>Z27*1000/N27</f>
        <v>4.9172877724446602</v>
      </c>
      <c r="Z27" s="94">
        <f>X27/365</f>
        <v>47.42610958904109</v>
      </c>
      <c r="AA27" s="101" t="s">
        <v>2403</v>
      </c>
      <c r="AB27" s="97">
        <f>AC27*1000/N27</f>
        <v>0.49171372188498613</v>
      </c>
      <c r="AC27" s="94">
        <f>AA27/365</f>
        <v>4.7424657534246579</v>
      </c>
      <c r="AD27" s="99">
        <v>19.386277777777778</v>
      </c>
      <c r="AE27" s="99">
        <v>51.849111111111114</v>
      </c>
      <c r="AF27" s="112" t="s">
        <v>2538</v>
      </c>
      <c r="AG27" s="112" t="s">
        <v>2996</v>
      </c>
      <c r="AH27" s="119">
        <v>19.383210999999999</v>
      </c>
      <c r="AI27" s="119">
        <v>51.849632999999997</v>
      </c>
      <c r="AJ27" s="92" t="s">
        <v>2997</v>
      </c>
      <c r="AK27" s="92" t="s">
        <v>2998</v>
      </c>
    </row>
    <row r="28" spans="1:59" s="121" customFormat="1" ht="125.1" customHeight="1" x14ac:dyDescent="0.3">
      <c r="A28" s="89">
        <v>25</v>
      </c>
      <c r="B28" s="178" t="s">
        <v>233</v>
      </c>
      <c r="C28" s="90" t="s">
        <v>2017</v>
      </c>
      <c r="D28" s="90" t="s">
        <v>308</v>
      </c>
      <c r="E28" s="90" t="s">
        <v>308</v>
      </c>
      <c r="F28" s="90" t="s">
        <v>311</v>
      </c>
      <c r="G28" s="90" t="s">
        <v>116</v>
      </c>
      <c r="H28" s="90" t="s">
        <v>310</v>
      </c>
      <c r="I28" s="90" t="s">
        <v>25</v>
      </c>
      <c r="J28" s="90" t="s">
        <v>309</v>
      </c>
      <c r="K28" s="90" t="s">
        <v>129</v>
      </c>
      <c r="L28" s="104" t="s">
        <v>991</v>
      </c>
      <c r="M28" s="93">
        <v>89215</v>
      </c>
      <c r="N28" s="93">
        <v>244.42</v>
      </c>
      <c r="O28" s="94">
        <v>1427.44</v>
      </c>
      <c r="P28" s="134">
        <f t="shared" si="7"/>
        <v>16.000304887275778</v>
      </c>
      <c r="Q28" s="133">
        <f t="shared" si="8"/>
        <v>3.9107945205479453</v>
      </c>
      <c r="R28" s="94">
        <v>6423.48</v>
      </c>
      <c r="S28" s="134">
        <f t="shared" si="9"/>
        <v>72.001371992740985</v>
      </c>
      <c r="T28" s="133">
        <f t="shared" si="10"/>
        <v>17.598575342465754</v>
      </c>
      <c r="U28" s="94">
        <v>1695.085</v>
      </c>
      <c r="V28" s="134">
        <f t="shared" si="11"/>
        <v>19.000362053639986</v>
      </c>
      <c r="W28" s="133">
        <f t="shared" si="12"/>
        <v>4.6440684931506846</v>
      </c>
      <c r="X28" s="98"/>
      <c r="Y28" s="98"/>
      <c r="Z28" s="98"/>
      <c r="AA28" s="98"/>
      <c r="AB28" s="98"/>
      <c r="AC28" s="98"/>
      <c r="AD28" s="137">
        <v>19.431158329999999</v>
      </c>
      <c r="AE28" s="137">
        <v>51.662327779999998</v>
      </c>
      <c r="AF28" s="131" t="s">
        <v>1960</v>
      </c>
      <c r="AG28" s="131" t="s">
        <v>1961</v>
      </c>
      <c r="AH28" s="137"/>
      <c r="AI28" s="137"/>
      <c r="AJ28" s="97"/>
      <c r="AK28" s="97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</row>
    <row r="29" spans="1:59" s="125" customFormat="1" ht="125.1" customHeight="1" x14ac:dyDescent="0.3">
      <c r="A29" s="89">
        <v>26</v>
      </c>
      <c r="B29" s="178" t="s">
        <v>3421</v>
      </c>
      <c r="C29" s="90" t="s">
        <v>1990</v>
      </c>
      <c r="D29" s="104" t="s">
        <v>230</v>
      </c>
      <c r="E29" s="90" t="s">
        <v>65</v>
      </c>
      <c r="F29" s="104" t="s">
        <v>132</v>
      </c>
      <c r="G29" s="90" t="s">
        <v>60</v>
      </c>
      <c r="H29" s="90" t="s">
        <v>13</v>
      </c>
      <c r="I29" s="90" t="s">
        <v>25</v>
      </c>
      <c r="J29" s="90" t="s">
        <v>46</v>
      </c>
      <c r="K29" s="90" t="s">
        <v>46</v>
      </c>
      <c r="L29" s="104" t="s">
        <v>80</v>
      </c>
      <c r="M29" s="93">
        <v>3749</v>
      </c>
      <c r="N29" s="93">
        <v>10.27</v>
      </c>
      <c r="O29" s="122">
        <v>43.113</v>
      </c>
      <c r="P29" s="94">
        <f t="shared" si="7"/>
        <v>11.501247148897574</v>
      </c>
      <c r="Q29" s="98">
        <f t="shared" si="8"/>
        <v>0.11811780821917808</v>
      </c>
      <c r="R29" s="122">
        <v>463.00099999999998</v>
      </c>
      <c r="S29" s="94">
        <f t="shared" si="9"/>
        <v>123.51469234770779</v>
      </c>
      <c r="T29" s="98">
        <f t="shared" si="10"/>
        <v>1.2684958904109589</v>
      </c>
      <c r="U29" s="122">
        <v>116.21899999999999</v>
      </c>
      <c r="V29" s="94">
        <f t="shared" si="11"/>
        <v>31.003721438956394</v>
      </c>
      <c r="W29" s="98">
        <f t="shared" si="12"/>
        <v>0.31840821917808215</v>
      </c>
      <c r="X29" s="94"/>
      <c r="Y29" s="94"/>
      <c r="Z29" s="94"/>
      <c r="AA29" s="94"/>
      <c r="AB29" s="94"/>
      <c r="AC29" s="94"/>
      <c r="AD29" s="99">
        <v>19.262777777777778</v>
      </c>
      <c r="AE29" s="99">
        <v>51.86</v>
      </c>
      <c r="AF29" s="92" t="s">
        <v>1917</v>
      </c>
      <c r="AG29" s="92" t="s">
        <v>2960</v>
      </c>
      <c r="AH29" s="124"/>
      <c r="AI29" s="124"/>
      <c r="AJ29" s="92" t="s">
        <v>2999</v>
      </c>
      <c r="AK29" s="92" t="s">
        <v>3000</v>
      </c>
    </row>
    <row r="30" spans="1:59" s="125" customFormat="1" ht="125.1" customHeight="1" x14ac:dyDescent="0.3">
      <c r="A30" s="89">
        <v>27</v>
      </c>
      <c r="B30" s="178" t="s">
        <v>177</v>
      </c>
      <c r="C30" s="90" t="s">
        <v>1992</v>
      </c>
      <c r="D30" s="104" t="s">
        <v>288</v>
      </c>
      <c r="E30" s="90" t="s">
        <v>57</v>
      </c>
      <c r="F30" s="104" t="s">
        <v>289</v>
      </c>
      <c r="G30" s="90" t="s">
        <v>116</v>
      </c>
      <c r="H30" s="90" t="s">
        <v>57</v>
      </c>
      <c r="I30" s="90" t="s">
        <v>25</v>
      </c>
      <c r="J30" s="90" t="s">
        <v>204</v>
      </c>
      <c r="K30" s="90" t="s">
        <v>38</v>
      </c>
      <c r="L30" s="126" t="s">
        <v>85</v>
      </c>
      <c r="M30" s="93">
        <v>45948</v>
      </c>
      <c r="N30" s="93">
        <v>125.88</v>
      </c>
      <c r="O30" s="94">
        <v>330.82560000000001</v>
      </c>
      <c r="P30" s="94">
        <f t="shared" si="7"/>
        <v>7.2002820690285603</v>
      </c>
      <c r="Q30" s="98">
        <f t="shared" si="8"/>
        <v>0.90637150684931511</v>
      </c>
      <c r="R30" s="127">
        <v>1831.0278000000001</v>
      </c>
      <c r="S30" s="94">
        <f t="shared" si="9"/>
        <v>39.851561173720569</v>
      </c>
      <c r="T30" s="98">
        <f t="shared" si="10"/>
        <v>5.0165145205479451</v>
      </c>
      <c r="U30" s="94">
        <v>528.40200000000004</v>
      </c>
      <c r="V30" s="94">
        <f t="shared" si="11"/>
        <v>11.500450526920618</v>
      </c>
      <c r="W30" s="98">
        <f t="shared" si="12"/>
        <v>1.4476767123287673</v>
      </c>
      <c r="X30" s="94"/>
      <c r="Y30" s="94"/>
      <c r="Z30" s="94"/>
      <c r="AA30" s="94"/>
      <c r="AB30" s="94"/>
      <c r="AC30" s="94"/>
      <c r="AD30" s="99">
        <v>19.378372222222222</v>
      </c>
      <c r="AE30" s="99">
        <v>51.555386111111112</v>
      </c>
      <c r="AF30" s="110" t="s">
        <v>1919</v>
      </c>
      <c r="AG30" s="110" t="s">
        <v>2962</v>
      </c>
      <c r="AH30" s="110">
        <v>19.377178000000001</v>
      </c>
      <c r="AI30" s="110">
        <v>51.555900000000001</v>
      </c>
      <c r="AJ30" s="110" t="s">
        <v>3001</v>
      </c>
      <c r="AK30" s="110" t="s">
        <v>3002</v>
      </c>
    </row>
    <row r="31" spans="1:59" s="125" customFormat="1" ht="125.1" customHeight="1" x14ac:dyDescent="0.3">
      <c r="A31" s="89">
        <v>28</v>
      </c>
      <c r="B31" s="178" t="s">
        <v>178</v>
      </c>
      <c r="C31" s="90" t="s">
        <v>1991</v>
      </c>
      <c r="D31" s="104" t="s">
        <v>153</v>
      </c>
      <c r="E31" s="104" t="s">
        <v>19</v>
      </c>
      <c r="F31" s="104" t="s">
        <v>2295</v>
      </c>
      <c r="G31" s="90" t="s">
        <v>116</v>
      </c>
      <c r="H31" s="90" t="s">
        <v>52</v>
      </c>
      <c r="I31" s="90" t="s">
        <v>126</v>
      </c>
      <c r="J31" s="90" t="s">
        <v>129</v>
      </c>
      <c r="K31" s="90" t="s">
        <v>129</v>
      </c>
      <c r="L31" s="108" t="s">
        <v>82</v>
      </c>
      <c r="M31" s="93">
        <v>20734</v>
      </c>
      <c r="N31" s="93">
        <v>56.805</v>
      </c>
      <c r="O31" s="122">
        <v>77.75</v>
      </c>
      <c r="P31" s="97">
        <f t="shared" si="7"/>
        <v>3.7499110752598712</v>
      </c>
      <c r="Q31" s="98">
        <f t="shared" si="8"/>
        <v>0.213013698630137</v>
      </c>
      <c r="R31" s="122">
        <v>451.17</v>
      </c>
      <c r="S31" s="97">
        <f t="shared" si="9"/>
        <v>21.760094917363297</v>
      </c>
      <c r="T31" s="98">
        <f t="shared" si="10"/>
        <v>1.236082191780822</v>
      </c>
      <c r="U31" s="122">
        <v>389.38</v>
      </c>
      <c r="V31" s="97">
        <f t="shared" si="11"/>
        <v>18.779940507841655</v>
      </c>
      <c r="W31" s="98">
        <f t="shared" si="12"/>
        <v>1.0667945205479452</v>
      </c>
      <c r="X31" s="94"/>
      <c r="Y31" s="94"/>
      <c r="Z31" s="94"/>
      <c r="AA31" s="94"/>
      <c r="AB31" s="94"/>
      <c r="AC31" s="94"/>
      <c r="AD31" s="99">
        <v>19.267499999999998</v>
      </c>
      <c r="AE31" s="99">
        <v>51.756944444444443</v>
      </c>
      <c r="AF31" s="92" t="s">
        <v>1918</v>
      </c>
      <c r="AG31" s="92" t="s">
        <v>2961</v>
      </c>
      <c r="AH31" s="124"/>
      <c r="AI31" s="124"/>
      <c r="AJ31" s="124"/>
      <c r="AK31" s="124"/>
    </row>
    <row r="32" spans="1:59" s="125" customFormat="1" ht="125.1" customHeight="1" x14ac:dyDescent="0.3">
      <c r="A32" s="89">
        <v>29</v>
      </c>
      <c r="B32" s="178" t="s">
        <v>179</v>
      </c>
      <c r="C32" s="90" t="s">
        <v>1976</v>
      </c>
      <c r="D32" s="90" t="s">
        <v>2225</v>
      </c>
      <c r="E32" s="90" t="s">
        <v>117</v>
      </c>
      <c r="F32" s="90" t="s">
        <v>2290</v>
      </c>
      <c r="G32" s="90" t="s">
        <v>116</v>
      </c>
      <c r="H32" s="90" t="s">
        <v>970</v>
      </c>
      <c r="I32" s="90" t="s">
        <v>25</v>
      </c>
      <c r="J32" s="90" t="s">
        <v>106</v>
      </c>
      <c r="K32" s="90" t="s">
        <v>129</v>
      </c>
      <c r="L32" s="108" t="s">
        <v>82</v>
      </c>
      <c r="M32" s="93">
        <v>10043</v>
      </c>
      <c r="N32" s="93">
        <v>27.52</v>
      </c>
      <c r="O32" s="94">
        <v>177.76</v>
      </c>
      <c r="P32" s="97">
        <f t="shared" si="7"/>
        <v>17.648367009785233</v>
      </c>
      <c r="Q32" s="98">
        <f>O32/366</f>
        <v>0.48568306010928958</v>
      </c>
      <c r="R32" s="94">
        <v>901.86</v>
      </c>
      <c r="S32" s="97">
        <f t="shared" si="9"/>
        <v>89.783768716151656</v>
      </c>
      <c r="T32" s="98">
        <f t="shared" si="10"/>
        <v>2.4708493150684934</v>
      </c>
      <c r="U32" s="94">
        <v>68.290000000000006</v>
      </c>
      <c r="V32" s="97">
        <f t="shared" si="11"/>
        <v>6.7799672766552304</v>
      </c>
      <c r="W32" s="98">
        <f>U32/366</f>
        <v>0.18658469945355194</v>
      </c>
      <c r="X32" s="94"/>
      <c r="Y32" s="94"/>
      <c r="Z32" s="94"/>
      <c r="AA32" s="94"/>
      <c r="AB32" s="94"/>
      <c r="AC32" s="94"/>
      <c r="AD32" s="99">
        <v>19.283405555555557</v>
      </c>
      <c r="AE32" s="99">
        <v>51.752813888888888</v>
      </c>
      <c r="AF32" s="92" t="s">
        <v>1905</v>
      </c>
      <c r="AG32" s="110" t="s">
        <v>1939</v>
      </c>
      <c r="AH32" s="113"/>
      <c r="AI32" s="113"/>
      <c r="AJ32" s="110"/>
      <c r="AK32" s="110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</row>
    <row r="33" spans="1:37" s="125" customFormat="1" ht="125.1" customHeight="1" x14ac:dyDescent="0.3">
      <c r="A33" s="89">
        <v>30</v>
      </c>
      <c r="B33" s="178" t="s">
        <v>180</v>
      </c>
      <c r="C33" s="90" t="s">
        <v>1994</v>
      </c>
      <c r="D33" s="90" t="s">
        <v>290</v>
      </c>
      <c r="E33" s="90" t="s">
        <v>105</v>
      </c>
      <c r="F33" s="90" t="s">
        <v>260</v>
      </c>
      <c r="G33" s="90" t="s">
        <v>60</v>
      </c>
      <c r="H33" s="90" t="s">
        <v>45</v>
      </c>
      <c r="I33" s="90" t="s">
        <v>25</v>
      </c>
      <c r="J33" s="90" t="s">
        <v>211</v>
      </c>
      <c r="K33" s="90" t="s">
        <v>46</v>
      </c>
      <c r="L33" s="104" t="s">
        <v>75</v>
      </c>
      <c r="M33" s="93">
        <v>5357</v>
      </c>
      <c r="N33" s="93">
        <v>14.7</v>
      </c>
      <c r="O33" s="94">
        <v>99.64</v>
      </c>
      <c r="P33" s="97">
        <f t="shared" si="7"/>
        <v>18.570496691827419</v>
      </c>
      <c r="Q33" s="98">
        <f>O33/365</f>
        <v>0.27298630136986302</v>
      </c>
      <c r="R33" s="94">
        <v>496.59300000000002</v>
      </c>
      <c r="S33" s="97">
        <f t="shared" si="9"/>
        <v>92.552977355325694</v>
      </c>
      <c r="T33" s="98">
        <f t="shared" si="10"/>
        <v>1.3605287671232877</v>
      </c>
      <c r="U33" s="94">
        <v>171.42400000000001</v>
      </c>
      <c r="V33" s="97">
        <f t="shared" si="11"/>
        <v>31.949305749697142</v>
      </c>
      <c r="W33" s="98">
        <f t="shared" ref="W33:W38" si="13">U33/365</f>
        <v>0.46965479452054798</v>
      </c>
      <c r="X33" s="94"/>
      <c r="Y33" s="94"/>
      <c r="Z33" s="94"/>
      <c r="AA33" s="94"/>
      <c r="AB33" s="94"/>
      <c r="AC33" s="94"/>
      <c r="AD33" s="99">
        <v>19.371575</v>
      </c>
      <c r="AE33" s="99">
        <v>51.890447222222221</v>
      </c>
      <c r="AF33" s="110" t="s">
        <v>2544</v>
      </c>
      <c r="AG33" s="110" t="s">
        <v>2964</v>
      </c>
      <c r="AH33" s="112"/>
      <c r="AI33" s="112"/>
      <c r="AJ33" s="110"/>
      <c r="AK33" s="110"/>
    </row>
    <row r="34" spans="1:37" s="125" customFormat="1" ht="125.1" customHeight="1" x14ac:dyDescent="0.3">
      <c r="A34" s="89">
        <v>31</v>
      </c>
      <c r="B34" s="178" t="s">
        <v>181</v>
      </c>
      <c r="C34" s="90" t="s">
        <v>1995</v>
      </c>
      <c r="D34" s="90" t="s">
        <v>2232</v>
      </c>
      <c r="E34" s="90" t="s">
        <v>103</v>
      </c>
      <c r="F34" s="90" t="s">
        <v>2296</v>
      </c>
      <c r="G34" s="90" t="s">
        <v>60</v>
      </c>
      <c r="H34" s="90" t="s">
        <v>112</v>
      </c>
      <c r="I34" s="90" t="s">
        <v>126</v>
      </c>
      <c r="J34" s="90" t="s">
        <v>21</v>
      </c>
      <c r="K34" s="90" t="s">
        <v>46</v>
      </c>
      <c r="L34" s="104" t="s">
        <v>75</v>
      </c>
      <c r="M34" s="93">
        <v>467142</v>
      </c>
      <c r="N34" s="93">
        <v>1279.8399999999999</v>
      </c>
      <c r="O34" s="92">
        <v>3737.134</v>
      </c>
      <c r="P34" s="97">
        <f t="shared" si="7"/>
        <v>8.0000025688142529</v>
      </c>
      <c r="Q34" s="98">
        <f>O34/365</f>
        <v>10.238723287671233</v>
      </c>
      <c r="R34" s="94">
        <v>13687.252</v>
      </c>
      <c r="S34" s="97">
        <f t="shared" si="9"/>
        <v>29.300006678917061</v>
      </c>
      <c r="T34" s="98">
        <f t="shared" si="10"/>
        <v>37.49932054794521</v>
      </c>
      <c r="U34" s="94">
        <v>3083.1350000000002</v>
      </c>
      <c r="V34" s="97">
        <f t="shared" si="11"/>
        <v>6.6000009418985606</v>
      </c>
      <c r="W34" s="98">
        <f t="shared" si="13"/>
        <v>8.4469452054794534</v>
      </c>
      <c r="X34" s="94"/>
      <c r="Y34" s="94"/>
      <c r="Z34" s="94"/>
      <c r="AA34" s="94"/>
      <c r="AB34" s="94"/>
      <c r="AC34" s="94"/>
      <c r="AD34" s="99">
        <v>19.359249999999999</v>
      </c>
      <c r="AE34" s="99">
        <v>51.940555555555598</v>
      </c>
      <c r="AF34" s="110" t="s">
        <v>1921</v>
      </c>
      <c r="AG34" s="110" t="s">
        <v>2965</v>
      </c>
      <c r="AH34" s="92">
        <v>19.337778</v>
      </c>
      <c r="AI34" s="92">
        <v>51.947221999999996</v>
      </c>
      <c r="AJ34" s="110" t="s">
        <v>3003</v>
      </c>
      <c r="AK34" s="110" t="s">
        <v>3004</v>
      </c>
    </row>
    <row r="35" spans="1:37" s="125" customFormat="1" ht="125.1" customHeight="1" x14ac:dyDescent="0.3">
      <c r="A35" s="89">
        <v>32</v>
      </c>
      <c r="B35" s="178" t="s">
        <v>234</v>
      </c>
      <c r="C35" s="90" t="s">
        <v>2002</v>
      </c>
      <c r="D35" s="111" t="s">
        <v>1</v>
      </c>
      <c r="E35" s="111" t="s">
        <v>4</v>
      </c>
      <c r="F35" s="111" t="s">
        <v>231</v>
      </c>
      <c r="G35" s="90" t="s">
        <v>116</v>
      </c>
      <c r="H35" s="90" t="s">
        <v>54</v>
      </c>
      <c r="I35" s="90" t="s">
        <v>126</v>
      </c>
      <c r="J35" s="90" t="s">
        <v>2</v>
      </c>
      <c r="K35" s="90" t="s">
        <v>129</v>
      </c>
      <c r="L35" s="90" t="s">
        <v>86</v>
      </c>
      <c r="M35" s="105">
        <v>6460</v>
      </c>
      <c r="N35" s="93">
        <v>17.7</v>
      </c>
      <c r="O35" s="127">
        <v>8.3979999999999997</v>
      </c>
      <c r="P35" s="97">
        <f t="shared" si="7"/>
        <v>1.2998993885922143</v>
      </c>
      <c r="Q35" s="98">
        <f>O35/365</f>
        <v>2.3008219178082191E-2</v>
      </c>
      <c r="R35" s="127">
        <v>155.04</v>
      </c>
      <c r="S35" s="97">
        <f t="shared" si="9"/>
        <v>23.998142558625492</v>
      </c>
      <c r="T35" s="98">
        <f t="shared" si="10"/>
        <v>0.42476712328767119</v>
      </c>
      <c r="U35" s="127">
        <v>32.945999999999998</v>
      </c>
      <c r="V35" s="97">
        <f t="shared" si="11"/>
        <v>5.099605293707917</v>
      </c>
      <c r="W35" s="98">
        <f t="shared" si="13"/>
        <v>9.0263013698630129E-2</v>
      </c>
      <c r="X35" s="98"/>
      <c r="Y35" s="98"/>
      <c r="Z35" s="98"/>
      <c r="AA35" s="98"/>
      <c r="AB35" s="98"/>
      <c r="AC35" s="98"/>
      <c r="AD35" s="99">
        <v>19.347258333333333</v>
      </c>
      <c r="AE35" s="99">
        <v>51.650019444444446</v>
      </c>
      <c r="AF35" s="107" t="s">
        <v>2539</v>
      </c>
      <c r="AG35" s="107" t="s">
        <v>2970</v>
      </c>
      <c r="AH35" s="109">
        <v>19.347258333333333</v>
      </c>
      <c r="AI35" s="109">
        <v>51.650019444444446</v>
      </c>
      <c r="AJ35" s="107" t="s">
        <v>3011</v>
      </c>
      <c r="AK35" s="107" t="s">
        <v>3012</v>
      </c>
    </row>
    <row r="36" spans="1:37" s="125" customFormat="1" ht="144.75" customHeight="1" x14ac:dyDescent="0.3">
      <c r="A36" s="89">
        <v>33</v>
      </c>
      <c r="B36" s="178" t="s">
        <v>182</v>
      </c>
      <c r="C36" s="90" t="s">
        <v>2001</v>
      </c>
      <c r="D36" s="111" t="s">
        <v>68</v>
      </c>
      <c r="E36" s="111" t="s">
        <v>68</v>
      </c>
      <c r="F36" s="111" t="s">
        <v>89</v>
      </c>
      <c r="G36" s="90" t="s">
        <v>116</v>
      </c>
      <c r="H36" s="90" t="s">
        <v>120</v>
      </c>
      <c r="I36" s="90" t="s">
        <v>126</v>
      </c>
      <c r="J36" s="90" t="s">
        <v>143</v>
      </c>
      <c r="K36" s="90" t="s">
        <v>38</v>
      </c>
      <c r="L36" s="90" t="s">
        <v>989</v>
      </c>
      <c r="M36" s="105">
        <v>5800</v>
      </c>
      <c r="N36" s="93">
        <v>15.89</v>
      </c>
      <c r="O36" s="127"/>
      <c r="P36" s="97"/>
      <c r="Q36" s="98"/>
      <c r="R36" s="89"/>
      <c r="S36" s="89"/>
      <c r="T36" s="132"/>
      <c r="U36" s="127">
        <v>150.80000000000001</v>
      </c>
      <c r="V36" s="97">
        <f t="shared" si="11"/>
        <v>26.000672431183567</v>
      </c>
      <c r="W36" s="98">
        <f t="shared" si="13"/>
        <v>0.41315068493150686</v>
      </c>
      <c r="X36" s="98"/>
      <c r="Y36" s="98"/>
      <c r="Z36" s="98"/>
      <c r="AA36" s="98"/>
      <c r="AB36" s="98"/>
      <c r="AC36" s="98"/>
      <c r="AD36" s="99">
        <v>19.245805555555556</v>
      </c>
      <c r="AE36" s="99">
        <v>51.639694444444444</v>
      </c>
      <c r="AF36" s="110" t="s">
        <v>1926</v>
      </c>
      <c r="AG36" s="110" t="s">
        <v>1951</v>
      </c>
      <c r="AH36" s="113"/>
      <c r="AI36" s="113"/>
      <c r="AJ36" s="112"/>
      <c r="AK36" s="112"/>
    </row>
    <row r="37" spans="1:37" s="103" customFormat="1" ht="230.25" customHeight="1" x14ac:dyDescent="0.2">
      <c r="A37" s="89">
        <v>34</v>
      </c>
      <c r="B37" s="178" t="s">
        <v>235</v>
      </c>
      <c r="C37" s="90" t="s">
        <v>1998</v>
      </c>
      <c r="D37" s="90" t="s">
        <v>16</v>
      </c>
      <c r="E37" s="90" t="s">
        <v>16</v>
      </c>
      <c r="F37" s="90" t="s">
        <v>17</v>
      </c>
      <c r="G37" s="90" t="s">
        <v>60</v>
      </c>
      <c r="H37" s="90" t="s">
        <v>45</v>
      </c>
      <c r="I37" s="90" t="s">
        <v>25</v>
      </c>
      <c r="J37" s="90" t="s">
        <v>18</v>
      </c>
      <c r="K37" s="90" t="s">
        <v>46</v>
      </c>
      <c r="L37" s="104" t="s">
        <v>75</v>
      </c>
      <c r="M37" s="93">
        <v>1700</v>
      </c>
      <c r="N37" s="93">
        <v>4.66</v>
      </c>
      <c r="O37" s="97">
        <v>19.13</v>
      </c>
      <c r="P37" s="97">
        <f t="shared" ref="P37:P43" si="14">Q37*1000/N37</f>
        <v>11.246986889293902</v>
      </c>
      <c r="Q37" s="98">
        <f t="shared" ref="Q37:Q43" si="15">O37/365</f>
        <v>5.2410958904109586E-2</v>
      </c>
      <c r="R37" s="92">
        <v>99.2</v>
      </c>
      <c r="S37" s="97">
        <f t="shared" ref="S37:S43" si="16">T37*1000/N37</f>
        <v>58.322064789229231</v>
      </c>
      <c r="T37" s="98">
        <f t="shared" ref="T37:T43" si="17">R37/365</f>
        <v>0.27178082191780822</v>
      </c>
      <c r="U37" s="94">
        <v>32.299999999999997</v>
      </c>
      <c r="V37" s="97">
        <f t="shared" si="11"/>
        <v>18.989946498912335</v>
      </c>
      <c r="W37" s="98">
        <f t="shared" si="13"/>
        <v>8.8493150684931493E-2</v>
      </c>
      <c r="X37" s="94"/>
      <c r="Y37" s="97"/>
      <c r="Z37" s="92"/>
      <c r="AA37" s="94"/>
      <c r="AB37" s="94"/>
      <c r="AC37" s="97"/>
      <c r="AD37" s="99">
        <v>19.441194444444445</v>
      </c>
      <c r="AE37" s="99">
        <v>51.899419444444447</v>
      </c>
      <c r="AF37" s="112" t="s">
        <v>1924</v>
      </c>
      <c r="AG37" s="112" t="s">
        <v>2968</v>
      </c>
      <c r="AH37" s="92"/>
      <c r="AI37" s="92"/>
      <c r="AJ37" s="113"/>
      <c r="AK37" s="113"/>
    </row>
    <row r="38" spans="1:37" s="125" customFormat="1" ht="125.1" customHeight="1" x14ac:dyDescent="0.3">
      <c r="A38" s="89">
        <v>35</v>
      </c>
      <c r="B38" s="178" t="s">
        <v>183</v>
      </c>
      <c r="C38" s="90" t="s">
        <v>1999</v>
      </c>
      <c r="D38" s="90" t="s">
        <v>2233</v>
      </c>
      <c r="E38" s="90" t="s">
        <v>24</v>
      </c>
      <c r="F38" s="90" t="s">
        <v>2297</v>
      </c>
      <c r="G38" s="90" t="s">
        <v>58</v>
      </c>
      <c r="H38" s="90" t="s">
        <v>23</v>
      </c>
      <c r="I38" s="90" t="s">
        <v>25</v>
      </c>
      <c r="J38" s="90" t="s">
        <v>22</v>
      </c>
      <c r="K38" s="90" t="s">
        <v>46</v>
      </c>
      <c r="L38" s="104" t="s">
        <v>75</v>
      </c>
      <c r="M38" s="93">
        <v>2831</v>
      </c>
      <c r="N38" s="93">
        <v>7.76</v>
      </c>
      <c r="O38" s="97">
        <v>14.154999999999999</v>
      </c>
      <c r="P38" s="97">
        <f t="shared" si="14"/>
        <v>4.9975285976556982</v>
      </c>
      <c r="Q38" s="98">
        <f t="shared" si="15"/>
        <v>3.8780821917808218E-2</v>
      </c>
      <c r="R38" s="94">
        <v>217.98699999999999</v>
      </c>
      <c r="S38" s="97">
        <f t="shared" si="16"/>
        <v>76.961940403897756</v>
      </c>
      <c r="T38" s="98">
        <f t="shared" si="17"/>
        <v>0.59722465753424658</v>
      </c>
      <c r="U38" s="97">
        <v>42.465000000000003</v>
      </c>
      <c r="V38" s="97">
        <f t="shared" si="11"/>
        <v>14.992585792967096</v>
      </c>
      <c r="W38" s="98">
        <f t="shared" si="13"/>
        <v>0.11634246575342466</v>
      </c>
      <c r="X38" s="98"/>
      <c r="Y38" s="98"/>
      <c r="Z38" s="98"/>
      <c r="AA38" s="98"/>
      <c r="AB38" s="98"/>
      <c r="AC38" s="98"/>
      <c r="AD38" s="99">
        <v>19.632944444444444</v>
      </c>
      <c r="AE38" s="99">
        <v>51.832805555555559</v>
      </c>
      <c r="AF38" s="110" t="s">
        <v>1925</v>
      </c>
      <c r="AG38" s="110" t="s">
        <v>2969</v>
      </c>
      <c r="AH38" s="113"/>
      <c r="AI38" s="113"/>
      <c r="AJ38" s="110" t="s">
        <v>3007</v>
      </c>
      <c r="AK38" s="110" t="s">
        <v>3008</v>
      </c>
    </row>
    <row r="39" spans="1:37" s="125" customFormat="1" ht="125.1" customHeight="1" x14ac:dyDescent="0.3">
      <c r="A39" s="89">
        <v>36</v>
      </c>
      <c r="B39" s="178" t="s">
        <v>184</v>
      </c>
      <c r="C39" s="90" t="s">
        <v>216</v>
      </c>
      <c r="D39" s="90" t="s">
        <v>2234</v>
      </c>
      <c r="E39" s="90" t="s">
        <v>215</v>
      </c>
      <c r="F39" s="90" t="s">
        <v>217</v>
      </c>
      <c r="G39" s="90" t="s">
        <v>58</v>
      </c>
      <c r="H39" s="90" t="s">
        <v>23</v>
      </c>
      <c r="I39" s="90" t="s">
        <v>25</v>
      </c>
      <c r="J39" s="90" t="s">
        <v>218</v>
      </c>
      <c r="K39" s="90" t="s">
        <v>46</v>
      </c>
      <c r="L39" s="104" t="s">
        <v>75</v>
      </c>
      <c r="M39" s="93">
        <v>616</v>
      </c>
      <c r="N39" s="93">
        <v>1.69</v>
      </c>
      <c r="O39" s="97">
        <v>1.8480000000000001</v>
      </c>
      <c r="P39" s="97">
        <f t="shared" si="14"/>
        <v>2.9958660938639867</v>
      </c>
      <c r="Q39" s="98">
        <f t="shared" si="15"/>
        <v>5.0630136986301371E-3</v>
      </c>
      <c r="R39" s="94">
        <v>24.6</v>
      </c>
      <c r="S39" s="97">
        <f t="shared" si="16"/>
        <v>39.880035665072548</v>
      </c>
      <c r="T39" s="98">
        <f t="shared" si="17"/>
        <v>6.7397260273972609E-2</v>
      </c>
      <c r="U39" s="97"/>
      <c r="V39" s="97"/>
      <c r="W39" s="98"/>
      <c r="X39" s="98"/>
      <c r="Y39" s="98"/>
      <c r="Z39" s="98"/>
      <c r="AA39" s="98"/>
      <c r="AB39" s="98"/>
      <c r="AC39" s="98"/>
      <c r="AD39" s="129">
        <v>19.380700000000001</v>
      </c>
      <c r="AE39" s="129">
        <v>51.510100000000001</v>
      </c>
      <c r="AF39" s="110" t="s">
        <v>2563</v>
      </c>
      <c r="AG39" s="110" t="s">
        <v>2703</v>
      </c>
      <c r="AH39" s="113"/>
      <c r="AI39" s="113"/>
      <c r="AJ39" s="112"/>
      <c r="AK39" s="112"/>
    </row>
    <row r="40" spans="1:37" s="125" customFormat="1" ht="125.1" customHeight="1" x14ac:dyDescent="0.3">
      <c r="A40" s="89">
        <v>37</v>
      </c>
      <c r="B40" s="178" t="s">
        <v>185</v>
      </c>
      <c r="C40" s="90" t="s">
        <v>2000</v>
      </c>
      <c r="D40" s="90" t="s">
        <v>2235</v>
      </c>
      <c r="E40" s="90" t="s">
        <v>219</v>
      </c>
      <c r="F40" s="90" t="s">
        <v>219</v>
      </c>
      <c r="G40" s="90" t="s">
        <v>58</v>
      </c>
      <c r="H40" s="90" t="s">
        <v>23</v>
      </c>
      <c r="I40" s="90" t="s">
        <v>25</v>
      </c>
      <c r="J40" s="90" t="s">
        <v>220</v>
      </c>
      <c r="K40" s="90" t="s">
        <v>46</v>
      </c>
      <c r="L40" s="130"/>
      <c r="M40" s="93">
        <v>342</v>
      </c>
      <c r="N40" s="93">
        <v>0.94</v>
      </c>
      <c r="O40" s="97">
        <v>1.026</v>
      </c>
      <c r="P40" s="97">
        <f t="shared" si="14"/>
        <v>2.9903818128825415</v>
      </c>
      <c r="Q40" s="98">
        <f t="shared" si="15"/>
        <v>2.810958904109589E-3</v>
      </c>
      <c r="R40" s="97">
        <v>13.68</v>
      </c>
      <c r="S40" s="97">
        <f t="shared" si="16"/>
        <v>39.871757505100554</v>
      </c>
      <c r="T40" s="98">
        <f t="shared" si="17"/>
        <v>3.747945205479452E-2</v>
      </c>
      <c r="U40" s="94">
        <v>1.3680000000000001</v>
      </c>
      <c r="V40" s="97">
        <f t="shared" ref="V40:V59" si="18">W40*1000/N40</f>
        <v>3.9871757505100556</v>
      </c>
      <c r="W40" s="98">
        <f t="shared" ref="W40:W47" si="19">U40/365</f>
        <v>3.7479452054794524E-3</v>
      </c>
      <c r="X40" s="98"/>
      <c r="Y40" s="98"/>
      <c r="Z40" s="98"/>
      <c r="AA40" s="98"/>
      <c r="AB40" s="98"/>
      <c r="AC40" s="98"/>
      <c r="AD40" s="99">
        <v>19.624852777777779</v>
      </c>
      <c r="AE40" s="99">
        <v>51.768347222222218</v>
      </c>
      <c r="AF40" s="131" t="s">
        <v>2562</v>
      </c>
      <c r="AG40" s="131" t="s">
        <v>1950</v>
      </c>
      <c r="AH40" s="109">
        <v>19.624852777777779</v>
      </c>
      <c r="AI40" s="109">
        <v>51.768347222222218</v>
      </c>
      <c r="AJ40" s="110" t="s">
        <v>3009</v>
      </c>
      <c r="AK40" s="110" t="s">
        <v>3010</v>
      </c>
    </row>
    <row r="41" spans="1:37" s="125" customFormat="1" ht="125.1" customHeight="1" x14ac:dyDescent="0.3">
      <c r="A41" s="89">
        <v>38</v>
      </c>
      <c r="B41" s="178" t="s">
        <v>186</v>
      </c>
      <c r="C41" s="90" t="s">
        <v>1996</v>
      </c>
      <c r="D41" s="90" t="s">
        <v>66</v>
      </c>
      <c r="E41" s="90" t="s">
        <v>66</v>
      </c>
      <c r="F41" s="90" t="s">
        <v>51</v>
      </c>
      <c r="G41" s="90" t="s">
        <v>116</v>
      </c>
      <c r="H41" s="90" t="s">
        <v>52</v>
      </c>
      <c r="I41" s="90" t="s">
        <v>25</v>
      </c>
      <c r="J41" s="90" t="s">
        <v>67</v>
      </c>
      <c r="K41" s="90" t="s">
        <v>129</v>
      </c>
      <c r="L41" s="108" t="s">
        <v>82</v>
      </c>
      <c r="M41" s="93">
        <v>5269</v>
      </c>
      <c r="N41" s="93">
        <v>14.44</v>
      </c>
      <c r="O41" s="94">
        <v>43.732999999999997</v>
      </c>
      <c r="P41" s="97">
        <f t="shared" si="14"/>
        <v>8.2975372822828515</v>
      </c>
      <c r="Q41" s="98">
        <f t="shared" si="15"/>
        <v>0.11981643835616437</v>
      </c>
      <c r="R41" s="94">
        <v>125.40219999999999</v>
      </c>
      <c r="S41" s="97">
        <f t="shared" si="16"/>
        <v>23.792775016127198</v>
      </c>
      <c r="T41" s="98">
        <f t="shared" si="17"/>
        <v>0.34356767123287668</v>
      </c>
      <c r="U41" s="94">
        <v>44.786499999999997</v>
      </c>
      <c r="V41" s="97">
        <f t="shared" si="18"/>
        <v>8.4974196486168552</v>
      </c>
      <c r="W41" s="98">
        <f t="shared" si="19"/>
        <v>0.12270273972602738</v>
      </c>
      <c r="X41" s="94"/>
      <c r="Y41" s="94"/>
      <c r="Z41" s="94"/>
      <c r="AA41" s="94"/>
      <c r="AB41" s="94"/>
      <c r="AC41" s="94"/>
      <c r="AD41" s="99">
        <v>19.267491666666665</v>
      </c>
      <c r="AE41" s="99">
        <v>51.75962222222222</v>
      </c>
      <c r="AF41" s="110" t="s">
        <v>1922</v>
      </c>
      <c r="AG41" s="110" t="s">
        <v>2966</v>
      </c>
      <c r="AH41" s="107">
        <v>19.267322</v>
      </c>
      <c r="AI41" s="113">
        <v>51.759928000000002</v>
      </c>
      <c r="AJ41" s="110"/>
      <c r="AK41" s="110"/>
    </row>
    <row r="42" spans="1:37" s="125" customFormat="1" ht="125.1" customHeight="1" x14ac:dyDescent="0.3">
      <c r="A42" s="89">
        <v>39</v>
      </c>
      <c r="B42" s="178" t="s">
        <v>187</v>
      </c>
      <c r="C42" s="90" t="s">
        <v>1997</v>
      </c>
      <c r="D42" s="90" t="s">
        <v>291</v>
      </c>
      <c r="E42" s="90" t="s">
        <v>53</v>
      </c>
      <c r="F42" s="90" t="s">
        <v>134</v>
      </c>
      <c r="G42" s="90" t="s">
        <v>116</v>
      </c>
      <c r="H42" s="90" t="s">
        <v>54</v>
      </c>
      <c r="I42" s="90" t="s">
        <v>69</v>
      </c>
      <c r="J42" s="90" t="s">
        <v>20</v>
      </c>
      <c r="K42" s="90" t="s">
        <v>129</v>
      </c>
      <c r="L42" s="104" t="s">
        <v>83</v>
      </c>
      <c r="M42" s="93">
        <v>3476</v>
      </c>
      <c r="N42" s="93">
        <v>9.52</v>
      </c>
      <c r="O42" s="94">
        <v>17.38</v>
      </c>
      <c r="P42" s="97">
        <f t="shared" si="14"/>
        <v>5.0017267180844938</v>
      </c>
      <c r="Q42" s="98">
        <f t="shared" si="15"/>
        <v>4.761643835616438E-2</v>
      </c>
      <c r="R42" s="94">
        <v>199.87</v>
      </c>
      <c r="S42" s="97">
        <f t="shared" si="16"/>
        <v>57.519857257971694</v>
      </c>
      <c r="T42" s="98">
        <f t="shared" si="17"/>
        <v>0.54758904109589046</v>
      </c>
      <c r="U42" s="92">
        <v>15.641999999999999</v>
      </c>
      <c r="V42" s="97">
        <f t="shared" si="18"/>
        <v>4.5015540462760448</v>
      </c>
      <c r="W42" s="98">
        <f t="shared" si="19"/>
        <v>4.2854794520547947E-2</v>
      </c>
      <c r="X42" s="94"/>
      <c r="Y42" s="94"/>
      <c r="Z42" s="94"/>
      <c r="AA42" s="94"/>
      <c r="AB42" s="94"/>
      <c r="AC42" s="94"/>
      <c r="AD42" s="99">
        <v>19.304444444444446</v>
      </c>
      <c r="AE42" s="99">
        <v>51.713611111111113</v>
      </c>
      <c r="AF42" s="110" t="s">
        <v>1923</v>
      </c>
      <c r="AG42" s="110" t="s">
        <v>2967</v>
      </c>
      <c r="AH42" s="113">
        <v>4514192.0999999996</v>
      </c>
      <c r="AI42" s="113">
        <v>5589450.0999999996</v>
      </c>
      <c r="AJ42" s="110" t="s">
        <v>3005</v>
      </c>
      <c r="AK42" s="110" t="s">
        <v>3006</v>
      </c>
    </row>
    <row r="43" spans="1:37" s="125" customFormat="1" ht="125.1" customHeight="1" x14ac:dyDescent="0.3">
      <c r="A43" s="89">
        <v>40</v>
      </c>
      <c r="B43" s="178" t="s">
        <v>188</v>
      </c>
      <c r="C43" s="90" t="s">
        <v>2003</v>
      </c>
      <c r="D43" s="111" t="s">
        <v>5</v>
      </c>
      <c r="E43" s="111" t="s">
        <v>5</v>
      </c>
      <c r="F43" s="111" t="s">
        <v>6</v>
      </c>
      <c r="G43" s="90" t="s">
        <v>116</v>
      </c>
      <c r="H43" s="90" t="s">
        <v>54</v>
      </c>
      <c r="I43" s="90" t="s">
        <v>126</v>
      </c>
      <c r="J43" s="90" t="s">
        <v>7</v>
      </c>
      <c r="K43" s="90" t="s">
        <v>129</v>
      </c>
      <c r="L43" s="90" t="s">
        <v>86</v>
      </c>
      <c r="M43" s="105">
        <v>1897.7</v>
      </c>
      <c r="N43" s="93">
        <v>5.2</v>
      </c>
      <c r="O43" s="127">
        <v>23.531479999999998</v>
      </c>
      <c r="P43" s="127">
        <f t="shared" si="14"/>
        <v>12.39804004214963</v>
      </c>
      <c r="Q43" s="133">
        <f t="shared" si="15"/>
        <v>6.4469808219178082E-2</v>
      </c>
      <c r="R43" s="127">
        <v>18.217919999999999</v>
      </c>
      <c r="S43" s="127">
        <f t="shared" si="16"/>
        <v>9.5984826132771328</v>
      </c>
      <c r="T43" s="98">
        <f t="shared" si="17"/>
        <v>4.9912109589041097E-2</v>
      </c>
      <c r="U43" s="134">
        <v>239.11019999999999</v>
      </c>
      <c r="V43" s="97">
        <f t="shared" si="18"/>
        <v>125.98008429926239</v>
      </c>
      <c r="W43" s="98">
        <f t="shared" si="19"/>
        <v>0.65509643835616438</v>
      </c>
      <c r="X43" s="98"/>
      <c r="Y43" s="98"/>
      <c r="Z43" s="98"/>
      <c r="AA43" s="98"/>
      <c r="AB43" s="98"/>
      <c r="AC43" s="98"/>
      <c r="AD43" s="99">
        <v>19.360491666666668</v>
      </c>
      <c r="AE43" s="99">
        <v>51.66739722222222</v>
      </c>
      <c r="AF43" s="107" t="s">
        <v>2540</v>
      </c>
      <c r="AG43" s="107" t="s">
        <v>2971</v>
      </c>
      <c r="AH43" s="109">
        <v>19.360491666666668</v>
      </c>
      <c r="AI43" s="109">
        <v>51.66739722222222</v>
      </c>
      <c r="AJ43" s="107" t="s">
        <v>2540</v>
      </c>
      <c r="AK43" s="107" t="s">
        <v>2972</v>
      </c>
    </row>
    <row r="44" spans="1:37" s="125" customFormat="1" ht="125.1" customHeight="1" x14ac:dyDescent="0.3">
      <c r="A44" s="89">
        <v>41</v>
      </c>
      <c r="B44" s="178" t="s">
        <v>189</v>
      </c>
      <c r="C44" s="90" t="s">
        <v>1993</v>
      </c>
      <c r="D44" s="104" t="s">
        <v>151</v>
      </c>
      <c r="E44" s="90" t="s">
        <v>150</v>
      </c>
      <c r="F44" s="104" t="s">
        <v>289</v>
      </c>
      <c r="G44" s="90" t="s">
        <v>116</v>
      </c>
      <c r="H44" s="90" t="s">
        <v>57</v>
      </c>
      <c r="I44" s="90" t="s">
        <v>126</v>
      </c>
      <c r="J44" s="90" t="s">
        <v>152</v>
      </c>
      <c r="K44" s="90" t="s">
        <v>38</v>
      </c>
      <c r="L44" s="126" t="s">
        <v>85</v>
      </c>
      <c r="M44" s="93">
        <v>735</v>
      </c>
      <c r="N44" s="93">
        <v>2.0099999999999998</v>
      </c>
      <c r="O44" s="98"/>
      <c r="P44" s="94"/>
      <c r="Q44" s="98"/>
      <c r="R44" s="94"/>
      <c r="S44" s="94"/>
      <c r="T44" s="98"/>
      <c r="U44" s="94">
        <v>4.59375</v>
      </c>
      <c r="V44" s="94">
        <f t="shared" si="18"/>
        <v>6.261500715600083</v>
      </c>
      <c r="W44" s="98">
        <f t="shared" si="19"/>
        <v>1.2585616438356165E-2</v>
      </c>
      <c r="X44" s="94"/>
      <c r="Y44" s="94"/>
      <c r="Z44" s="94"/>
      <c r="AA44" s="94"/>
      <c r="AB44" s="94"/>
      <c r="AC44" s="94"/>
      <c r="AD44" s="99">
        <v>19.382658333333335</v>
      </c>
      <c r="AE44" s="99">
        <v>51.560324999999999</v>
      </c>
      <c r="AF44" s="110" t="s">
        <v>1920</v>
      </c>
      <c r="AG44" s="110" t="s">
        <v>2963</v>
      </c>
      <c r="AH44" s="94"/>
      <c r="AI44" s="94"/>
      <c r="AJ44" s="92"/>
      <c r="AK44" s="92"/>
    </row>
    <row r="45" spans="1:37" s="125" customFormat="1" ht="125.1" customHeight="1" x14ac:dyDescent="0.3">
      <c r="A45" s="89">
        <v>42</v>
      </c>
      <c r="B45" s="178" t="s">
        <v>190</v>
      </c>
      <c r="C45" s="90" t="s">
        <v>2005</v>
      </c>
      <c r="D45" s="111" t="s">
        <v>198</v>
      </c>
      <c r="E45" s="111" t="s">
        <v>200</v>
      </c>
      <c r="F45" s="111" t="s">
        <v>214</v>
      </c>
      <c r="G45" s="90" t="s">
        <v>60</v>
      </c>
      <c r="H45" s="90" t="s">
        <v>112</v>
      </c>
      <c r="I45" s="90" t="s">
        <v>25</v>
      </c>
      <c r="J45" s="90" t="s">
        <v>199</v>
      </c>
      <c r="K45" s="90" t="s">
        <v>46</v>
      </c>
      <c r="L45" s="90" t="s">
        <v>990</v>
      </c>
      <c r="M45" s="105">
        <v>5377</v>
      </c>
      <c r="N45" s="93">
        <v>14.73</v>
      </c>
      <c r="O45" s="127">
        <v>23.552</v>
      </c>
      <c r="P45" s="134">
        <f t="shared" ref="P45:P50" si="20">Q45*1000/N45</f>
        <v>4.3805857024616603</v>
      </c>
      <c r="Q45" s="133">
        <f>O45/365</f>
        <v>6.4526027397260266E-2</v>
      </c>
      <c r="R45" s="127">
        <v>150</v>
      </c>
      <c r="S45" s="97">
        <f t="shared" ref="S45:S50" si="21">T45*1000/N45</f>
        <v>27.899450380827496</v>
      </c>
      <c r="T45" s="98">
        <f>R45/365</f>
        <v>0.41095890410958902</v>
      </c>
      <c r="U45" s="127">
        <v>66.674999999999997</v>
      </c>
      <c r="V45" s="97">
        <f t="shared" si="18"/>
        <v>12.401305694277823</v>
      </c>
      <c r="W45" s="98">
        <f t="shared" si="19"/>
        <v>0.18267123287671233</v>
      </c>
      <c r="X45" s="98"/>
      <c r="Y45" s="98"/>
      <c r="Z45" s="98"/>
      <c r="AA45" s="98"/>
      <c r="AB45" s="98"/>
      <c r="AC45" s="98"/>
      <c r="AD45" s="99">
        <v>19.235555555555557</v>
      </c>
      <c r="AE45" s="99">
        <v>52.027499999999996</v>
      </c>
      <c r="AF45" s="97" t="s">
        <v>1927</v>
      </c>
      <c r="AG45" s="97" t="s">
        <v>2974</v>
      </c>
      <c r="AH45" s="109">
        <v>19.235555555555557</v>
      </c>
      <c r="AI45" s="109">
        <v>52.027499999999996</v>
      </c>
      <c r="AJ45" s="97" t="s">
        <v>1927</v>
      </c>
      <c r="AK45" s="97" t="s">
        <v>2974</v>
      </c>
    </row>
    <row r="46" spans="1:37" s="125" customFormat="1" ht="249.75" customHeight="1" x14ac:dyDescent="0.3">
      <c r="A46" s="89">
        <v>43</v>
      </c>
      <c r="B46" s="178" t="s">
        <v>191</v>
      </c>
      <c r="C46" s="90" t="s">
        <v>2006</v>
      </c>
      <c r="D46" s="90" t="s">
        <v>212</v>
      </c>
      <c r="E46" s="90" t="s">
        <v>212</v>
      </c>
      <c r="F46" s="90" t="s">
        <v>213</v>
      </c>
      <c r="G46" s="89" t="s">
        <v>58</v>
      </c>
      <c r="H46" s="89" t="s">
        <v>118</v>
      </c>
      <c r="I46" s="90" t="s">
        <v>69</v>
      </c>
      <c r="J46" s="89" t="s">
        <v>261</v>
      </c>
      <c r="K46" s="90" t="s">
        <v>129</v>
      </c>
      <c r="L46" s="104" t="s">
        <v>991</v>
      </c>
      <c r="M46" s="105">
        <v>41170</v>
      </c>
      <c r="N46" s="105">
        <v>112.79</v>
      </c>
      <c r="O46" s="127">
        <v>397.99038999999999</v>
      </c>
      <c r="P46" s="134">
        <f t="shared" si="20"/>
        <v>9.6673874469100625</v>
      </c>
      <c r="Q46" s="133">
        <f>O46/365</f>
        <v>1.0903846301369862</v>
      </c>
      <c r="R46" s="127">
        <v>2090.0773899999999</v>
      </c>
      <c r="S46" s="127">
        <f t="shared" si="21"/>
        <v>50.769034707487663</v>
      </c>
      <c r="T46" s="133">
        <f>R46/365</f>
        <v>5.7262394246575337</v>
      </c>
      <c r="U46" s="127">
        <v>415.11711000000003</v>
      </c>
      <c r="V46" s="127">
        <f t="shared" si="18"/>
        <v>10.083404119912505</v>
      </c>
      <c r="W46" s="133">
        <f t="shared" si="19"/>
        <v>1.1373071506849315</v>
      </c>
      <c r="X46" s="127">
        <v>299.5</v>
      </c>
      <c r="Y46" s="127">
        <f>Z46*1000/N46</f>
        <v>7.2750061637155721</v>
      </c>
      <c r="Z46" s="127">
        <f>X46/365</f>
        <v>0.82054794520547947</v>
      </c>
      <c r="AA46" s="127">
        <v>75.900000000000006</v>
      </c>
      <c r="AB46" s="127">
        <f>AC46*1000/N46</f>
        <v>1.8436493082671519</v>
      </c>
      <c r="AC46" s="127">
        <f>AA46/365</f>
        <v>0.20794520547945208</v>
      </c>
      <c r="AD46" s="99">
        <v>19.472230555555555</v>
      </c>
      <c r="AE46" s="99">
        <v>51.685652777777776</v>
      </c>
      <c r="AF46" s="131" t="s">
        <v>1928</v>
      </c>
      <c r="AG46" s="131" t="s">
        <v>1952</v>
      </c>
      <c r="AH46" s="109">
        <v>19.472230555555555</v>
      </c>
      <c r="AI46" s="109">
        <v>51.685652777777776</v>
      </c>
      <c r="AJ46" s="131" t="s">
        <v>1928</v>
      </c>
      <c r="AK46" s="131" t="s">
        <v>1952</v>
      </c>
    </row>
    <row r="47" spans="1:37" s="125" customFormat="1" ht="228.75" customHeight="1" x14ac:dyDescent="0.3">
      <c r="A47" s="89">
        <v>44</v>
      </c>
      <c r="B47" s="178" t="s">
        <v>192</v>
      </c>
      <c r="C47" s="90" t="s">
        <v>2007</v>
      </c>
      <c r="D47" s="90" t="s">
        <v>2400</v>
      </c>
      <c r="E47" s="90" t="s">
        <v>228</v>
      </c>
      <c r="F47" s="90" t="s">
        <v>227</v>
      </c>
      <c r="G47" s="90" t="s">
        <v>60</v>
      </c>
      <c r="H47" s="90" t="s">
        <v>45</v>
      </c>
      <c r="I47" s="90" t="s">
        <v>25</v>
      </c>
      <c r="J47" s="90" t="s">
        <v>221</v>
      </c>
      <c r="K47" s="90" t="s">
        <v>46</v>
      </c>
      <c r="L47" s="104" t="s">
        <v>992</v>
      </c>
      <c r="M47" s="105">
        <v>1500</v>
      </c>
      <c r="N47" s="105">
        <v>1.34</v>
      </c>
      <c r="O47" s="134">
        <v>40</v>
      </c>
      <c r="P47" s="134">
        <f t="shared" si="20"/>
        <v>81.78286648947045</v>
      </c>
      <c r="Q47" s="133">
        <f>O47/365</f>
        <v>0.1095890410958904</v>
      </c>
      <c r="R47" s="134">
        <v>150</v>
      </c>
      <c r="S47" s="127">
        <f t="shared" si="21"/>
        <v>306.68574933551417</v>
      </c>
      <c r="T47" s="133">
        <f>R47/365</f>
        <v>0.41095890410958902</v>
      </c>
      <c r="U47" s="127">
        <v>50</v>
      </c>
      <c r="V47" s="127">
        <f t="shared" si="18"/>
        <v>102.22858311183806</v>
      </c>
      <c r="W47" s="133">
        <f t="shared" si="19"/>
        <v>0.13698630136986301</v>
      </c>
      <c r="X47" s="127"/>
      <c r="Y47" s="127"/>
      <c r="Z47" s="127"/>
      <c r="AA47" s="127"/>
      <c r="AB47" s="127"/>
      <c r="AC47" s="127"/>
      <c r="AD47" s="99">
        <v>19.420125000000002</v>
      </c>
      <c r="AE47" s="99">
        <v>51.932672222222223</v>
      </c>
      <c r="AF47" s="131" t="s">
        <v>2564</v>
      </c>
      <c r="AG47" s="131" t="s">
        <v>2976</v>
      </c>
      <c r="AH47" s="109">
        <v>19.420125000000002</v>
      </c>
      <c r="AI47" s="109">
        <v>51.932672222222223</v>
      </c>
      <c r="AJ47" s="131" t="s">
        <v>2975</v>
      </c>
      <c r="AK47" s="131" t="s">
        <v>1953</v>
      </c>
    </row>
    <row r="48" spans="1:37" s="125" customFormat="1" ht="125.1" customHeight="1" x14ac:dyDescent="0.3">
      <c r="A48" s="89">
        <v>45</v>
      </c>
      <c r="B48" s="178" t="s">
        <v>193</v>
      </c>
      <c r="C48" s="90" t="s">
        <v>2008</v>
      </c>
      <c r="D48" s="90" t="s">
        <v>229</v>
      </c>
      <c r="E48" s="90" t="s">
        <v>229</v>
      </c>
      <c r="F48" s="90" t="s">
        <v>2298</v>
      </c>
      <c r="G48" s="90" t="s">
        <v>60</v>
      </c>
      <c r="H48" s="90" t="s">
        <v>45</v>
      </c>
      <c r="I48" s="90" t="s">
        <v>25</v>
      </c>
      <c r="J48" s="90" t="s">
        <v>222</v>
      </c>
      <c r="K48" s="90" t="s">
        <v>46</v>
      </c>
      <c r="L48" s="130"/>
      <c r="M48" s="105">
        <v>1120</v>
      </c>
      <c r="N48" s="105">
        <v>3.86</v>
      </c>
      <c r="O48" s="134">
        <v>5.8239999999999998</v>
      </c>
      <c r="P48" s="134">
        <f t="shared" si="20"/>
        <v>5.2027872074325536</v>
      </c>
      <c r="Q48" s="133">
        <f>O48/290</f>
        <v>2.0082758620689655E-2</v>
      </c>
      <c r="R48" s="127">
        <v>28.783999999999999</v>
      </c>
      <c r="S48" s="127">
        <f t="shared" si="21"/>
        <v>25.713775236733966</v>
      </c>
      <c r="T48" s="133">
        <f>R48/290</f>
        <v>9.92551724137931E-2</v>
      </c>
      <c r="U48" s="134">
        <v>8.5120000000000005</v>
      </c>
      <c r="V48" s="127">
        <f t="shared" si="18"/>
        <v>7.6040736108629634</v>
      </c>
      <c r="W48" s="133">
        <f>U48/290</f>
        <v>2.9351724137931037E-2</v>
      </c>
      <c r="X48" s="127"/>
      <c r="Y48" s="127"/>
      <c r="Z48" s="127"/>
      <c r="AA48" s="127"/>
      <c r="AB48" s="127"/>
      <c r="AC48" s="127"/>
      <c r="AD48" s="99">
        <v>19.312008333333335</v>
      </c>
      <c r="AE48" s="99">
        <v>51.89266111111111</v>
      </c>
      <c r="AF48" s="131" t="s">
        <v>2558</v>
      </c>
      <c r="AG48" s="131" t="s">
        <v>2977</v>
      </c>
      <c r="AH48" s="109">
        <v>19.312008333333335</v>
      </c>
      <c r="AI48" s="109">
        <v>51.89266111111111</v>
      </c>
      <c r="AJ48" s="131" t="s">
        <v>2558</v>
      </c>
      <c r="AK48" s="131" t="s">
        <v>2977</v>
      </c>
    </row>
    <row r="49" spans="1:37" s="125" customFormat="1" ht="125.1" customHeight="1" x14ac:dyDescent="0.3">
      <c r="A49" s="89">
        <v>46</v>
      </c>
      <c r="B49" s="178" t="s">
        <v>194</v>
      </c>
      <c r="C49" s="90" t="s">
        <v>299</v>
      </c>
      <c r="D49" s="135" t="s">
        <v>301</v>
      </c>
      <c r="E49" s="90" t="s">
        <v>297</v>
      </c>
      <c r="F49" s="135" t="s">
        <v>298</v>
      </c>
      <c r="G49" s="90" t="s">
        <v>60</v>
      </c>
      <c r="H49" s="90" t="s">
        <v>112</v>
      </c>
      <c r="I49" s="90" t="s">
        <v>25</v>
      </c>
      <c r="J49" s="90" t="s">
        <v>300</v>
      </c>
      <c r="K49" s="90" t="s">
        <v>46</v>
      </c>
      <c r="L49" s="90" t="s">
        <v>993</v>
      </c>
      <c r="M49" s="105">
        <v>234.5</v>
      </c>
      <c r="N49" s="105">
        <v>0.64</v>
      </c>
      <c r="O49" s="127">
        <v>4.5492999999999997</v>
      </c>
      <c r="P49" s="94">
        <f t="shared" si="20"/>
        <v>19.47474315068493</v>
      </c>
      <c r="Q49" s="98">
        <f>O49/365</f>
        <v>1.2463835616438355E-2</v>
      </c>
      <c r="R49" s="134">
        <v>23.323370000000001</v>
      </c>
      <c r="S49" s="94">
        <f t="shared" si="21"/>
        <v>99.843193493150693</v>
      </c>
      <c r="T49" s="98">
        <f>R49/365</f>
        <v>6.3899643835616443E-2</v>
      </c>
      <c r="U49" s="127">
        <v>6.0500999999999996</v>
      </c>
      <c r="V49" s="97">
        <f t="shared" si="18"/>
        <v>25.8994006849315</v>
      </c>
      <c r="W49" s="98">
        <f>U49/365</f>
        <v>1.6575616438356162E-2</v>
      </c>
      <c r="X49" s="127"/>
      <c r="Y49" s="127"/>
      <c r="Z49" s="127"/>
      <c r="AA49" s="127"/>
      <c r="AB49" s="127"/>
      <c r="AC49" s="127"/>
      <c r="AD49" s="99">
        <v>19.350738</v>
      </c>
      <c r="AE49" s="99">
        <v>51.972459999999998</v>
      </c>
      <c r="AF49" s="131" t="s">
        <v>2559</v>
      </c>
      <c r="AG49" s="131" t="s">
        <v>2979</v>
      </c>
      <c r="AH49" s="109">
        <v>19.350738</v>
      </c>
      <c r="AI49" s="109">
        <v>51.972459999999998</v>
      </c>
      <c r="AJ49" s="131" t="s">
        <v>2559</v>
      </c>
      <c r="AK49" s="131" t="s">
        <v>2979</v>
      </c>
    </row>
    <row r="50" spans="1:37" s="125" customFormat="1" ht="125.1" customHeight="1" x14ac:dyDescent="0.3">
      <c r="A50" s="89">
        <v>47</v>
      </c>
      <c r="B50" s="178" t="s">
        <v>195</v>
      </c>
      <c r="C50" s="90" t="s">
        <v>302</v>
      </c>
      <c r="D50" s="135" t="s">
        <v>301</v>
      </c>
      <c r="E50" s="90" t="s">
        <v>303</v>
      </c>
      <c r="F50" s="135" t="s">
        <v>298</v>
      </c>
      <c r="G50" s="90" t="s">
        <v>60</v>
      </c>
      <c r="H50" s="90" t="s">
        <v>112</v>
      </c>
      <c r="I50" s="90" t="s">
        <v>25</v>
      </c>
      <c r="J50" s="90" t="s">
        <v>211</v>
      </c>
      <c r="K50" s="90" t="s">
        <v>46</v>
      </c>
      <c r="L50" s="90"/>
      <c r="M50" s="105">
        <v>476</v>
      </c>
      <c r="N50" s="105">
        <v>1.3</v>
      </c>
      <c r="O50" s="127">
        <v>9.282</v>
      </c>
      <c r="P50" s="94">
        <f t="shared" si="20"/>
        <v>19.561643835616437</v>
      </c>
      <c r="Q50" s="98">
        <f>O50/365</f>
        <v>2.5430136986301369E-2</v>
      </c>
      <c r="R50" s="134">
        <v>46.171999999999997</v>
      </c>
      <c r="S50" s="94">
        <f t="shared" si="21"/>
        <v>97.306638566912525</v>
      </c>
      <c r="T50" s="98">
        <f>R50/365</f>
        <v>0.12649863013698628</v>
      </c>
      <c r="U50" s="134">
        <v>10.71</v>
      </c>
      <c r="V50" s="97">
        <f t="shared" si="18"/>
        <v>22.571127502634354</v>
      </c>
      <c r="W50" s="98">
        <f>U50/365</f>
        <v>2.9342465753424661E-2</v>
      </c>
      <c r="X50" s="127"/>
      <c r="Y50" s="127"/>
      <c r="Z50" s="127"/>
      <c r="AA50" s="127"/>
      <c r="AB50" s="127"/>
      <c r="AC50" s="127"/>
      <c r="AD50" s="99">
        <v>19.346055</v>
      </c>
      <c r="AE50" s="99">
        <v>51.971848000000001</v>
      </c>
      <c r="AF50" s="131" t="s">
        <v>2560</v>
      </c>
      <c r="AG50" s="131" t="s">
        <v>1954</v>
      </c>
      <c r="AH50" s="109">
        <v>19.346055</v>
      </c>
      <c r="AI50" s="136">
        <v>51.971848000000001</v>
      </c>
      <c r="AJ50" s="131" t="s">
        <v>2560</v>
      </c>
      <c r="AK50" s="131" t="s">
        <v>2978</v>
      </c>
    </row>
    <row r="51" spans="1:37" s="125" customFormat="1" ht="125.1" customHeight="1" x14ac:dyDescent="0.3">
      <c r="A51" s="89">
        <v>48</v>
      </c>
      <c r="B51" s="178" t="s">
        <v>196</v>
      </c>
      <c r="C51" s="90" t="s">
        <v>2009</v>
      </c>
      <c r="D51" s="90" t="s">
        <v>280</v>
      </c>
      <c r="E51" s="90" t="s">
        <v>280</v>
      </c>
      <c r="F51" s="90" t="s">
        <v>2299</v>
      </c>
      <c r="G51" s="90" t="s">
        <v>60</v>
      </c>
      <c r="H51" s="89" t="s">
        <v>124</v>
      </c>
      <c r="I51" s="90" t="s">
        <v>25</v>
      </c>
      <c r="J51" s="89" t="s">
        <v>2357</v>
      </c>
      <c r="K51" s="90" t="s">
        <v>46</v>
      </c>
      <c r="L51" s="128" t="s">
        <v>994</v>
      </c>
      <c r="M51" s="105">
        <v>168</v>
      </c>
      <c r="N51" s="105">
        <v>0.56999999999999995</v>
      </c>
      <c r="O51" s="134"/>
      <c r="P51" s="127"/>
      <c r="Q51" s="133"/>
      <c r="R51" s="127"/>
      <c r="S51" s="127"/>
      <c r="T51" s="133"/>
      <c r="U51" s="134">
        <v>8.1999999999999993</v>
      </c>
      <c r="V51" s="97">
        <f t="shared" si="18"/>
        <v>49.606775559588627</v>
      </c>
      <c r="W51" s="98">
        <f>U51/290</f>
        <v>2.8275862068965516E-2</v>
      </c>
      <c r="X51" s="127"/>
      <c r="Y51" s="127"/>
      <c r="Z51" s="127"/>
      <c r="AA51" s="127"/>
      <c r="AB51" s="127"/>
      <c r="AC51" s="127"/>
      <c r="AD51" s="137">
        <v>19.553944000000001</v>
      </c>
      <c r="AE51" s="137">
        <v>52.005535999999999</v>
      </c>
      <c r="AF51" s="131" t="s">
        <v>1929</v>
      </c>
      <c r="AG51" s="131" t="s">
        <v>1955</v>
      </c>
      <c r="AH51" s="113">
        <v>19.553944000000001</v>
      </c>
      <c r="AI51" s="113">
        <v>52.005535999999999</v>
      </c>
      <c r="AJ51" s="131" t="s">
        <v>1929</v>
      </c>
      <c r="AK51" s="131" t="s">
        <v>2980</v>
      </c>
    </row>
    <row r="52" spans="1:37" s="125" customFormat="1" ht="168" customHeight="1" x14ac:dyDescent="0.3">
      <c r="A52" s="89">
        <v>49</v>
      </c>
      <c r="B52" s="178" t="s">
        <v>236</v>
      </c>
      <c r="C52" s="90" t="s">
        <v>2010</v>
      </c>
      <c r="D52" s="90" t="s">
        <v>281</v>
      </c>
      <c r="E52" s="90" t="s">
        <v>281</v>
      </c>
      <c r="F52" s="90" t="s">
        <v>2300</v>
      </c>
      <c r="G52" s="90" t="s">
        <v>60</v>
      </c>
      <c r="H52" s="90" t="s">
        <v>45</v>
      </c>
      <c r="I52" s="90" t="s">
        <v>25</v>
      </c>
      <c r="J52" s="89" t="s">
        <v>256</v>
      </c>
      <c r="K52" s="90" t="s">
        <v>46</v>
      </c>
      <c r="L52" s="104" t="s">
        <v>995</v>
      </c>
      <c r="M52" s="105">
        <v>310</v>
      </c>
      <c r="N52" s="105">
        <v>0.85</v>
      </c>
      <c r="O52" s="134">
        <v>1.6519999999999999</v>
      </c>
      <c r="P52" s="127">
        <f t="shared" ref="P52:P58" si="22">Q52*1000/N52</f>
        <v>5.3247381144238517</v>
      </c>
      <c r="Q52" s="133">
        <f t="shared" ref="Q52:Q58" si="23">O52/365</f>
        <v>4.5260273972602735E-3</v>
      </c>
      <c r="R52" s="127">
        <v>8.0820000000000007</v>
      </c>
      <c r="S52" s="127">
        <f t="shared" ref="S52:S59" si="24">T52*1000/N52</f>
        <v>26.049959709911363</v>
      </c>
      <c r="T52" s="133">
        <f t="shared" ref="T52:T59" si="25">R52/365</f>
        <v>2.214246575342466E-2</v>
      </c>
      <c r="U52" s="134">
        <v>3.8530000000000002</v>
      </c>
      <c r="V52" s="127">
        <f t="shared" si="18"/>
        <v>12.419016921837228</v>
      </c>
      <c r="W52" s="133">
        <f t="shared" ref="W52:W59" si="26">U52/365</f>
        <v>1.0556164383561644E-2</v>
      </c>
      <c r="X52" s="127"/>
      <c r="Y52" s="127"/>
      <c r="Z52" s="127"/>
      <c r="AA52" s="127"/>
      <c r="AB52" s="127"/>
      <c r="AC52" s="127"/>
      <c r="AD52" s="99">
        <v>19.434314000000001</v>
      </c>
      <c r="AE52" s="99">
        <v>51.895443999999998</v>
      </c>
      <c r="AF52" s="131" t="s">
        <v>1930</v>
      </c>
      <c r="AG52" s="131" t="s">
        <v>1956</v>
      </c>
      <c r="AH52" s="123"/>
      <c r="AI52" s="123"/>
      <c r="AJ52" s="138"/>
      <c r="AK52" s="138"/>
    </row>
    <row r="53" spans="1:37" s="125" customFormat="1" ht="125.1" customHeight="1" x14ac:dyDescent="0.3">
      <c r="A53" s="89">
        <v>50</v>
      </c>
      <c r="B53" s="178" t="s">
        <v>237</v>
      </c>
      <c r="C53" s="90" t="s">
        <v>2011</v>
      </c>
      <c r="D53" s="90" t="s">
        <v>240</v>
      </c>
      <c r="E53" s="90" t="s">
        <v>239</v>
      </c>
      <c r="F53" s="90" t="s">
        <v>241</v>
      </c>
      <c r="G53" s="89" t="s">
        <v>58</v>
      </c>
      <c r="H53" s="89" t="s">
        <v>118</v>
      </c>
      <c r="I53" s="90" t="s">
        <v>25</v>
      </c>
      <c r="J53" s="90" t="s">
        <v>988</v>
      </c>
      <c r="K53" s="89" t="s">
        <v>129</v>
      </c>
      <c r="L53" s="104" t="s">
        <v>2363</v>
      </c>
      <c r="M53" s="105">
        <v>1433</v>
      </c>
      <c r="N53" s="105">
        <v>3.93</v>
      </c>
      <c r="O53" s="134">
        <v>8.7100000000000009</v>
      </c>
      <c r="P53" s="134">
        <f t="shared" si="22"/>
        <v>6.0720136637735713</v>
      </c>
      <c r="Q53" s="133">
        <f t="shared" si="23"/>
        <v>2.3863013698630139E-2</v>
      </c>
      <c r="R53" s="134">
        <v>14.39</v>
      </c>
      <c r="S53" s="134">
        <f t="shared" si="24"/>
        <v>10.031719474362996</v>
      </c>
      <c r="T53" s="133">
        <f t="shared" si="25"/>
        <v>3.9424657534246579E-2</v>
      </c>
      <c r="U53" s="134">
        <v>21.31</v>
      </c>
      <c r="V53" s="134">
        <f t="shared" si="18"/>
        <v>14.855868102757153</v>
      </c>
      <c r="W53" s="133">
        <f t="shared" si="26"/>
        <v>5.838356164383561E-2</v>
      </c>
      <c r="X53" s="127"/>
      <c r="Y53" s="127"/>
      <c r="Z53" s="127"/>
      <c r="AA53" s="127"/>
      <c r="AB53" s="127"/>
      <c r="AC53" s="127"/>
      <c r="AD53" s="99">
        <v>19.491461000000001</v>
      </c>
      <c r="AE53" s="99">
        <v>51.643704</v>
      </c>
      <c r="AF53" s="131" t="s">
        <v>2361</v>
      </c>
      <c r="AG53" s="131" t="s">
        <v>2362</v>
      </c>
      <c r="AH53" s="123"/>
      <c r="AI53" s="123"/>
      <c r="AJ53" s="138"/>
      <c r="AK53" s="138"/>
    </row>
    <row r="54" spans="1:37" s="125" customFormat="1" ht="125.1" customHeight="1" x14ac:dyDescent="0.3">
      <c r="A54" s="89">
        <v>51</v>
      </c>
      <c r="B54" s="178" t="s">
        <v>238</v>
      </c>
      <c r="C54" s="90" t="s">
        <v>2012</v>
      </c>
      <c r="D54" s="111" t="s">
        <v>2236</v>
      </c>
      <c r="E54" s="90" t="s">
        <v>245</v>
      </c>
      <c r="F54" s="111" t="s">
        <v>258</v>
      </c>
      <c r="G54" s="89" t="s">
        <v>58</v>
      </c>
      <c r="H54" s="89" t="s">
        <v>23</v>
      </c>
      <c r="I54" s="90" t="s">
        <v>25</v>
      </c>
      <c r="J54" s="89" t="s">
        <v>257</v>
      </c>
      <c r="K54" s="90" t="s">
        <v>46</v>
      </c>
      <c r="L54" s="130"/>
      <c r="M54" s="105">
        <v>90</v>
      </c>
      <c r="N54" s="105">
        <v>0.25</v>
      </c>
      <c r="O54" s="134">
        <v>0.54</v>
      </c>
      <c r="P54" s="134">
        <f t="shared" si="22"/>
        <v>5.9178082191780828</v>
      </c>
      <c r="Q54" s="133">
        <f t="shared" si="23"/>
        <v>1.4794520547945207E-3</v>
      </c>
      <c r="R54" s="127">
        <v>5.85</v>
      </c>
      <c r="S54" s="134">
        <f t="shared" si="24"/>
        <v>64.109589041095887</v>
      </c>
      <c r="T54" s="133">
        <f t="shared" si="25"/>
        <v>1.6027397260273971E-2</v>
      </c>
      <c r="U54" s="127">
        <v>0.9</v>
      </c>
      <c r="V54" s="134">
        <f t="shared" si="18"/>
        <v>9.8630136986301373</v>
      </c>
      <c r="W54" s="133">
        <f t="shared" si="26"/>
        <v>2.4657534246575342E-3</v>
      </c>
      <c r="X54" s="127"/>
      <c r="Y54" s="127"/>
      <c r="Z54" s="127"/>
      <c r="AA54" s="127"/>
      <c r="AB54" s="127"/>
      <c r="AC54" s="127"/>
      <c r="AD54" s="99">
        <v>19.624675</v>
      </c>
      <c r="AE54" s="99">
        <v>51.818950000000001</v>
      </c>
      <c r="AF54" s="131" t="s">
        <v>1957</v>
      </c>
      <c r="AG54" s="131" t="s">
        <v>1958</v>
      </c>
      <c r="AH54" s="123"/>
      <c r="AI54" s="123"/>
      <c r="AJ54" s="138"/>
      <c r="AK54" s="138"/>
    </row>
    <row r="55" spans="1:37" s="125" customFormat="1" ht="125.1" customHeight="1" x14ac:dyDescent="0.3">
      <c r="A55" s="89">
        <v>52</v>
      </c>
      <c r="B55" s="178" t="s">
        <v>242</v>
      </c>
      <c r="C55" s="90" t="s">
        <v>2013</v>
      </c>
      <c r="D55" s="111" t="s">
        <v>2237</v>
      </c>
      <c r="E55" s="90" t="s">
        <v>247</v>
      </c>
      <c r="F55" s="111" t="s">
        <v>2301</v>
      </c>
      <c r="G55" s="89" t="s">
        <v>58</v>
      </c>
      <c r="H55" s="89" t="s">
        <v>23</v>
      </c>
      <c r="I55" s="90" t="s">
        <v>25</v>
      </c>
      <c r="J55" s="89" t="s">
        <v>257</v>
      </c>
      <c r="K55" s="90" t="s">
        <v>46</v>
      </c>
      <c r="L55" s="130"/>
      <c r="M55" s="105">
        <v>737</v>
      </c>
      <c r="N55" s="105">
        <v>2.02</v>
      </c>
      <c r="O55" s="134">
        <v>55.274999999999999</v>
      </c>
      <c r="P55" s="134">
        <f t="shared" si="22"/>
        <v>74.969483249694832</v>
      </c>
      <c r="Q55" s="133">
        <f t="shared" si="23"/>
        <v>0.15143835616438356</v>
      </c>
      <c r="R55" s="127">
        <v>147.4</v>
      </c>
      <c r="S55" s="134">
        <f t="shared" si="24"/>
        <v>199.91862199918623</v>
      </c>
      <c r="T55" s="133">
        <f t="shared" si="25"/>
        <v>0.40383561643835619</v>
      </c>
      <c r="U55" s="127">
        <v>7.37</v>
      </c>
      <c r="V55" s="134">
        <f t="shared" si="18"/>
        <v>9.9959310999593107</v>
      </c>
      <c r="W55" s="133">
        <f t="shared" si="26"/>
        <v>2.0191780821917808E-2</v>
      </c>
      <c r="X55" s="127"/>
      <c r="Y55" s="127"/>
      <c r="Z55" s="127"/>
      <c r="AA55" s="127"/>
      <c r="AB55" s="127"/>
      <c r="AC55" s="127"/>
      <c r="AD55" s="99">
        <v>19.672011000000001</v>
      </c>
      <c r="AE55" s="99">
        <v>51.806708</v>
      </c>
      <c r="AF55" s="131" t="s">
        <v>1931</v>
      </c>
      <c r="AG55" s="131" t="s">
        <v>2981</v>
      </c>
      <c r="AH55" s="123"/>
      <c r="AI55" s="123"/>
      <c r="AJ55" s="138"/>
      <c r="AK55" s="138"/>
    </row>
    <row r="56" spans="1:37" s="125" customFormat="1" ht="125.1" customHeight="1" x14ac:dyDescent="0.3">
      <c r="A56" s="89">
        <v>53</v>
      </c>
      <c r="B56" s="178" t="s">
        <v>243</v>
      </c>
      <c r="C56" s="90" t="s">
        <v>2014</v>
      </c>
      <c r="D56" s="111" t="s">
        <v>248</v>
      </c>
      <c r="E56" s="90" t="s">
        <v>304</v>
      </c>
      <c r="F56" s="111" t="s">
        <v>253</v>
      </c>
      <c r="G56" s="89" t="s">
        <v>60</v>
      </c>
      <c r="H56" s="89" t="s">
        <v>45</v>
      </c>
      <c r="I56" s="90" t="s">
        <v>25</v>
      </c>
      <c r="J56" s="139" t="s">
        <v>254</v>
      </c>
      <c r="K56" s="89" t="s">
        <v>46</v>
      </c>
      <c r="L56" s="104" t="s">
        <v>996</v>
      </c>
      <c r="M56" s="105">
        <v>5833</v>
      </c>
      <c r="N56" s="105">
        <v>15.98</v>
      </c>
      <c r="O56" s="134">
        <v>55.65</v>
      </c>
      <c r="P56" s="134">
        <f t="shared" si="22"/>
        <v>9.541035883895967</v>
      </c>
      <c r="Q56" s="133">
        <f t="shared" si="23"/>
        <v>0.15246575342465754</v>
      </c>
      <c r="R56" s="134">
        <v>439.11</v>
      </c>
      <c r="S56" s="134">
        <f t="shared" si="24"/>
        <v>75.284173710288542</v>
      </c>
      <c r="T56" s="133">
        <f t="shared" si="25"/>
        <v>1.203041095890411</v>
      </c>
      <c r="U56" s="127">
        <v>177.49799999999999</v>
      </c>
      <c r="V56" s="134">
        <f t="shared" si="18"/>
        <v>30.431532566392921</v>
      </c>
      <c r="W56" s="133">
        <f t="shared" si="26"/>
        <v>0.48629589041095889</v>
      </c>
      <c r="X56" s="127"/>
      <c r="Y56" s="127"/>
      <c r="Z56" s="127"/>
      <c r="AA56" s="127"/>
      <c r="AB56" s="127"/>
      <c r="AC56" s="127"/>
      <c r="AD56" s="99">
        <v>19.403922000000001</v>
      </c>
      <c r="AE56" s="99">
        <v>51.854081000000001</v>
      </c>
      <c r="AF56" s="131" t="s">
        <v>1932</v>
      </c>
      <c r="AG56" s="131" t="s">
        <v>1959</v>
      </c>
      <c r="AH56" s="107">
        <v>19.403922000000001</v>
      </c>
      <c r="AI56" s="107">
        <v>51.854081000000001</v>
      </c>
      <c r="AJ56" s="131" t="s">
        <v>2983</v>
      </c>
      <c r="AK56" s="131" t="s">
        <v>2984</v>
      </c>
    </row>
    <row r="57" spans="1:37" s="125" customFormat="1" ht="125.1" customHeight="1" x14ac:dyDescent="0.3">
      <c r="A57" s="89">
        <v>54</v>
      </c>
      <c r="B57" s="178" t="s">
        <v>244</v>
      </c>
      <c r="C57" s="90" t="s">
        <v>2015</v>
      </c>
      <c r="D57" s="111" t="s">
        <v>248</v>
      </c>
      <c r="E57" s="90" t="s">
        <v>255</v>
      </c>
      <c r="F57" s="111" t="s">
        <v>249</v>
      </c>
      <c r="G57" s="89" t="s">
        <v>60</v>
      </c>
      <c r="H57" s="89" t="s">
        <v>47</v>
      </c>
      <c r="I57" s="90" t="s">
        <v>25</v>
      </c>
      <c r="J57" s="139" t="s">
        <v>252</v>
      </c>
      <c r="K57" s="89" t="s">
        <v>38</v>
      </c>
      <c r="L57" s="90" t="s">
        <v>997</v>
      </c>
      <c r="M57" s="105">
        <v>91591</v>
      </c>
      <c r="N57" s="105">
        <v>250.93</v>
      </c>
      <c r="O57" s="134">
        <v>582.52</v>
      </c>
      <c r="P57" s="134">
        <f t="shared" si="22"/>
        <v>6.3601211711610892</v>
      </c>
      <c r="Q57" s="133">
        <f t="shared" si="23"/>
        <v>1.5959452054794521</v>
      </c>
      <c r="R57" s="127">
        <v>4991.7094999999999</v>
      </c>
      <c r="S57" s="134">
        <f t="shared" si="24"/>
        <v>54.500922322385378</v>
      </c>
      <c r="T57" s="133">
        <f t="shared" si="25"/>
        <v>13.675916438356165</v>
      </c>
      <c r="U57" s="127">
        <v>1694.4335000000001</v>
      </c>
      <c r="V57" s="134">
        <f t="shared" si="18"/>
        <v>18.500313081910637</v>
      </c>
      <c r="W57" s="133">
        <f t="shared" si="26"/>
        <v>4.6422835616438363</v>
      </c>
      <c r="X57" s="127"/>
      <c r="Y57" s="127"/>
      <c r="Z57" s="127"/>
      <c r="AA57" s="127"/>
      <c r="AB57" s="127"/>
      <c r="AC57" s="127"/>
      <c r="AD57" s="99">
        <v>19.148029999999999</v>
      </c>
      <c r="AE57" s="99">
        <v>51.995994000000003</v>
      </c>
      <c r="AF57" s="131" t="s">
        <v>2565</v>
      </c>
      <c r="AG57" s="131" t="s">
        <v>2985</v>
      </c>
      <c r="AH57" s="107">
        <v>19.148029999999999</v>
      </c>
      <c r="AI57" s="107">
        <v>51.995994000000003</v>
      </c>
      <c r="AJ57" s="131" t="s">
        <v>2982</v>
      </c>
      <c r="AK57" s="131" t="s">
        <v>2985</v>
      </c>
    </row>
    <row r="58" spans="1:37" s="125" customFormat="1" ht="125.1" customHeight="1" x14ac:dyDescent="0.3">
      <c r="A58" s="89">
        <v>55</v>
      </c>
      <c r="B58" s="178" t="s">
        <v>246</v>
      </c>
      <c r="C58" s="90" t="s">
        <v>2016</v>
      </c>
      <c r="D58" s="111" t="s">
        <v>248</v>
      </c>
      <c r="E58" s="90" t="s">
        <v>250</v>
      </c>
      <c r="F58" s="111" t="s">
        <v>249</v>
      </c>
      <c r="G58" s="89" t="s">
        <v>60</v>
      </c>
      <c r="H58" s="89" t="s">
        <v>47</v>
      </c>
      <c r="I58" s="90" t="s">
        <v>25</v>
      </c>
      <c r="J58" s="139" t="s">
        <v>251</v>
      </c>
      <c r="K58" s="89" t="s">
        <v>38</v>
      </c>
      <c r="L58" s="90" t="s">
        <v>997</v>
      </c>
      <c r="M58" s="105">
        <v>2190</v>
      </c>
      <c r="N58" s="105">
        <v>6</v>
      </c>
      <c r="O58" s="127">
        <v>16.399999999999999</v>
      </c>
      <c r="P58" s="134">
        <f t="shared" si="22"/>
        <v>7.4885844748858439</v>
      </c>
      <c r="Q58" s="133">
        <f t="shared" si="23"/>
        <v>4.4931506849315066E-2</v>
      </c>
      <c r="R58" s="127">
        <v>90.009</v>
      </c>
      <c r="S58" s="134">
        <f t="shared" si="24"/>
        <v>41.1</v>
      </c>
      <c r="T58" s="133">
        <f t="shared" si="25"/>
        <v>0.24660000000000001</v>
      </c>
      <c r="U58" s="127">
        <v>39.42</v>
      </c>
      <c r="V58" s="134">
        <f t="shared" si="18"/>
        <v>18</v>
      </c>
      <c r="W58" s="133">
        <f t="shared" si="26"/>
        <v>0.108</v>
      </c>
      <c r="X58" s="127"/>
      <c r="Y58" s="127"/>
      <c r="Z58" s="127"/>
      <c r="AA58" s="127"/>
      <c r="AB58" s="127"/>
      <c r="AC58" s="127"/>
      <c r="AD58" s="99">
        <v>19.144559999999998</v>
      </c>
      <c r="AE58" s="99">
        <v>52.006039999999999</v>
      </c>
      <c r="AF58" s="131" t="s">
        <v>2566</v>
      </c>
      <c r="AG58" s="131" t="s">
        <v>2986</v>
      </c>
      <c r="AH58" s="107">
        <v>19.144559999999998</v>
      </c>
      <c r="AI58" s="107">
        <v>52.006039999999999</v>
      </c>
      <c r="AJ58" s="131" t="s">
        <v>2987</v>
      </c>
      <c r="AK58" s="131" t="s">
        <v>2988</v>
      </c>
    </row>
    <row r="59" spans="1:37" s="125" customFormat="1" ht="129" customHeight="1" x14ac:dyDescent="0.3">
      <c r="A59" s="89">
        <v>56</v>
      </c>
      <c r="B59" s="178" t="s">
        <v>312</v>
      </c>
      <c r="C59" s="90" t="s">
        <v>2004</v>
      </c>
      <c r="D59" s="111" t="s">
        <v>5</v>
      </c>
      <c r="E59" s="111" t="s">
        <v>5</v>
      </c>
      <c r="F59" s="111" t="s">
        <v>6</v>
      </c>
      <c r="G59" s="90" t="s">
        <v>116</v>
      </c>
      <c r="H59" s="90" t="s">
        <v>54</v>
      </c>
      <c r="I59" s="90" t="s">
        <v>126</v>
      </c>
      <c r="J59" s="90" t="s">
        <v>8</v>
      </c>
      <c r="K59" s="90" t="s">
        <v>129</v>
      </c>
      <c r="L59" s="90" t="s">
        <v>86</v>
      </c>
      <c r="M59" s="105">
        <v>637</v>
      </c>
      <c r="N59" s="93">
        <v>1.75</v>
      </c>
      <c r="O59" s="127"/>
      <c r="P59" s="127"/>
      <c r="Q59" s="133"/>
      <c r="R59" s="127">
        <v>7.1981000000000002</v>
      </c>
      <c r="S59" s="127">
        <f t="shared" si="24"/>
        <v>11.269041095890412</v>
      </c>
      <c r="T59" s="98">
        <f t="shared" si="25"/>
        <v>1.9720821917808221E-2</v>
      </c>
      <c r="U59" s="134">
        <v>1.274</v>
      </c>
      <c r="V59" s="97">
        <f t="shared" si="18"/>
        <v>1.9945205479452055</v>
      </c>
      <c r="W59" s="98">
        <f t="shared" si="26"/>
        <v>3.4904109589041095E-3</v>
      </c>
      <c r="X59" s="98"/>
      <c r="Y59" s="98"/>
      <c r="Z59" s="98"/>
      <c r="AA59" s="98"/>
      <c r="AB59" s="98"/>
      <c r="AC59" s="98"/>
      <c r="AD59" s="99">
        <v>19.361336111111111</v>
      </c>
      <c r="AE59" s="99">
        <v>51.668205555555552</v>
      </c>
      <c r="AF59" s="107" t="s">
        <v>2541</v>
      </c>
      <c r="AG59" s="107" t="s">
        <v>2973</v>
      </c>
      <c r="AH59" s="109">
        <v>19.361336111111111</v>
      </c>
      <c r="AI59" s="109">
        <v>51.668205555555552</v>
      </c>
      <c r="AJ59" s="107" t="s">
        <v>2541</v>
      </c>
      <c r="AK59" s="107" t="s">
        <v>2973</v>
      </c>
    </row>
    <row r="60" spans="1:37" s="125" customFormat="1" ht="129" customHeight="1" x14ac:dyDescent="0.3">
      <c r="A60" s="89">
        <v>57</v>
      </c>
      <c r="B60" s="178" t="s">
        <v>313</v>
      </c>
      <c r="C60" s="90" t="s">
        <v>2018</v>
      </c>
      <c r="D60" s="90" t="s">
        <v>976</v>
      </c>
      <c r="E60" s="90" t="s">
        <v>976</v>
      </c>
      <c r="F60" s="90" t="s">
        <v>977</v>
      </c>
      <c r="G60" s="90" t="s">
        <v>60</v>
      </c>
      <c r="H60" s="90" t="s">
        <v>112</v>
      </c>
      <c r="I60" s="90" t="s">
        <v>25</v>
      </c>
      <c r="J60" s="90" t="s">
        <v>978</v>
      </c>
      <c r="K60" s="90" t="s">
        <v>129</v>
      </c>
      <c r="L60" s="91" t="s">
        <v>78</v>
      </c>
      <c r="M60" s="93">
        <v>1483</v>
      </c>
      <c r="N60" s="93">
        <v>4.0999999999999996</v>
      </c>
      <c r="O60" s="94">
        <v>41.969000000000001</v>
      </c>
      <c r="P60" s="134">
        <f t="shared" ref="P60" si="27">Q60*1000/N60</f>
        <v>28.04477113264284</v>
      </c>
      <c r="Q60" s="133">
        <f t="shared" ref="Q60:Q66" si="28">O60/365</f>
        <v>0.11498356164383562</v>
      </c>
      <c r="R60" s="94">
        <v>201.68799999999999</v>
      </c>
      <c r="S60" s="134">
        <f t="shared" ref="S60" si="29">T60*1000/N60</f>
        <v>134.77313732041432</v>
      </c>
      <c r="T60" s="133">
        <f t="shared" ref="T60" si="30">R60/365</f>
        <v>0.55256986301369859</v>
      </c>
      <c r="U60" s="94">
        <v>90.462999999999994</v>
      </c>
      <c r="V60" s="134">
        <f t="shared" ref="V60" si="31">W60*1000/N60</f>
        <v>60.449716004009353</v>
      </c>
      <c r="W60" s="133">
        <f t="shared" ref="W60:W66" si="32">U60/365</f>
        <v>0.24784383561643833</v>
      </c>
      <c r="X60" s="98"/>
      <c r="Y60" s="98"/>
      <c r="Z60" s="98"/>
      <c r="AA60" s="98"/>
      <c r="AB60" s="98"/>
      <c r="AC60" s="98"/>
      <c r="AD60" s="137">
        <v>19.291906000000001</v>
      </c>
      <c r="AE60" s="137">
        <v>51.981642000000001</v>
      </c>
      <c r="AF60" s="131" t="s">
        <v>1962</v>
      </c>
      <c r="AG60" s="131" t="s">
        <v>1963</v>
      </c>
      <c r="AH60" s="140">
        <v>19.281521000000001</v>
      </c>
      <c r="AI60" s="140">
        <v>51.981656000000001</v>
      </c>
      <c r="AJ60" s="131" t="s">
        <v>2989</v>
      </c>
      <c r="AK60" s="131" t="s">
        <v>1963</v>
      </c>
    </row>
    <row r="61" spans="1:37" s="125" customFormat="1" ht="129" customHeight="1" x14ac:dyDescent="0.3">
      <c r="A61" s="89">
        <v>58</v>
      </c>
      <c r="B61" s="178" t="s">
        <v>975</v>
      </c>
      <c r="C61" s="90" t="s">
        <v>2019</v>
      </c>
      <c r="D61" s="90" t="s">
        <v>1052</v>
      </c>
      <c r="E61" s="90" t="s">
        <v>1051</v>
      </c>
      <c r="F61" s="90" t="s">
        <v>1053</v>
      </c>
      <c r="G61" s="90" t="s">
        <v>58</v>
      </c>
      <c r="H61" s="90" t="s">
        <v>118</v>
      </c>
      <c r="I61" s="90" t="s">
        <v>25</v>
      </c>
      <c r="J61" s="90" t="s">
        <v>1054</v>
      </c>
      <c r="K61" s="90" t="s">
        <v>38</v>
      </c>
      <c r="L61" s="91"/>
      <c r="M61" s="93">
        <v>20349</v>
      </c>
      <c r="N61" s="93">
        <v>55.75</v>
      </c>
      <c r="O61" s="94">
        <v>106.375</v>
      </c>
      <c r="P61" s="134">
        <f t="shared" ref="P61" si="33">Q61*1000/N61</f>
        <v>5.2275938325449962</v>
      </c>
      <c r="Q61" s="133">
        <f t="shared" si="28"/>
        <v>0.29143835616438357</v>
      </c>
      <c r="R61" s="94">
        <v>508.75</v>
      </c>
      <c r="S61" s="134">
        <f t="shared" ref="S61" si="34">T61*1000/N61</f>
        <v>25.001535720867373</v>
      </c>
      <c r="T61" s="133">
        <f t="shared" ref="T61:T66" si="35">R61/365</f>
        <v>1.3938356164383561</v>
      </c>
      <c r="U61" s="94">
        <v>366.28199999999998</v>
      </c>
      <c r="V61" s="134">
        <f t="shared" ref="V61" si="36">W61*1000/N61</f>
        <v>18.0002211438049</v>
      </c>
      <c r="W61" s="133">
        <f t="shared" si="32"/>
        <v>1.0035123287671233</v>
      </c>
      <c r="X61" s="98"/>
      <c r="Y61" s="98"/>
      <c r="Z61" s="98"/>
      <c r="AA61" s="98"/>
      <c r="AB61" s="98"/>
      <c r="AC61" s="98"/>
      <c r="AD61" s="137">
        <v>19.479536</v>
      </c>
      <c r="AE61" s="137">
        <v>51.650992000000002</v>
      </c>
      <c r="AF61" s="131" t="s">
        <v>1964</v>
      </c>
      <c r="AG61" s="131" t="s">
        <v>1965</v>
      </c>
      <c r="AH61" s="140">
        <v>19.479536</v>
      </c>
      <c r="AI61" s="140">
        <v>51.650992000000002</v>
      </c>
      <c r="AJ61" s="131" t="s">
        <v>1964</v>
      </c>
      <c r="AK61" s="131" t="s">
        <v>1965</v>
      </c>
    </row>
    <row r="62" spans="1:37" s="103" customFormat="1" ht="125.1" customHeight="1" x14ac:dyDescent="0.2">
      <c r="A62" s="89">
        <v>59</v>
      </c>
      <c r="B62" s="178" t="s">
        <v>1050</v>
      </c>
      <c r="C62" s="90" t="s">
        <v>2374</v>
      </c>
      <c r="D62" s="104" t="s">
        <v>2228</v>
      </c>
      <c r="E62" s="104" t="s">
        <v>2375</v>
      </c>
      <c r="F62" s="104" t="s">
        <v>33</v>
      </c>
      <c r="G62" s="90" t="s">
        <v>58</v>
      </c>
      <c r="H62" s="90" t="s">
        <v>118</v>
      </c>
      <c r="I62" s="90" t="s">
        <v>126</v>
      </c>
      <c r="J62" s="90" t="s">
        <v>2376</v>
      </c>
      <c r="K62" s="90" t="s">
        <v>38</v>
      </c>
      <c r="L62" s="90" t="s">
        <v>86</v>
      </c>
      <c r="M62" s="93">
        <v>1336</v>
      </c>
      <c r="N62" s="93">
        <v>3.7</v>
      </c>
      <c r="O62" s="94">
        <v>3.99464</v>
      </c>
      <c r="P62" s="97">
        <f>Q62*1000/N62</f>
        <v>2.9578970751573488</v>
      </c>
      <c r="Q62" s="98">
        <f>O62/365</f>
        <v>1.0944219178082191E-2</v>
      </c>
      <c r="R62" s="94">
        <v>6.6666400000000001</v>
      </c>
      <c r="S62" s="97">
        <f>T62*1000/N62</f>
        <v>4.9364235468345061</v>
      </c>
      <c r="T62" s="98">
        <f t="shared" si="35"/>
        <v>1.8264767123287673E-2</v>
      </c>
      <c r="U62" s="92">
        <v>14.000999999999999</v>
      </c>
      <c r="V62" s="97">
        <f>W62*1000/N62</f>
        <v>10.36727138097001</v>
      </c>
      <c r="W62" s="98">
        <f>U62/365</f>
        <v>3.8358904109589038E-2</v>
      </c>
      <c r="X62" s="92"/>
      <c r="Y62" s="94"/>
      <c r="Z62" s="94"/>
      <c r="AA62" s="101"/>
      <c r="AB62" s="98"/>
      <c r="AC62" s="94"/>
      <c r="AD62" s="99">
        <v>19.466669400000001</v>
      </c>
      <c r="AE62" s="99">
        <v>51.659317999999999</v>
      </c>
      <c r="AF62" s="112" t="s">
        <v>2377</v>
      </c>
      <c r="AG62" s="112" t="s">
        <v>2378</v>
      </c>
      <c r="AH62" s="99">
        <v>19.466669400000001</v>
      </c>
      <c r="AI62" s="99">
        <v>51.659317999999999</v>
      </c>
      <c r="AJ62" s="112" t="s">
        <v>2377</v>
      </c>
      <c r="AK62" s="112" t="s">
        <v>2378</v>
      </c>
    </row>
    <row r="63" spans="1:37" s="29" customFormat="1" ht="125.1" customHeight="1" x14ac:dyDescent="0.3">
      <c r="A63" s="25">
        <v>60</v>
      </c>
      <c r="B63" s="179" t="s">
        <v>314</v>
      </c>
      <c r="C63" s="25" t="s">
        <v>2020</v>
      </c>
      <c r="D63" s="25" t="s">
        <v>315</v>
      </c>
      <c r="E63" s="25" t="s">
        <v>316</v>
      </c>
      <c r="F63" s="25" t="s">
        <v>317</v>
      </c>
      <c r="G63" s="25" t="s">
        <v>318</v>
      </c>
      <c r="H63" s="25" t="s">
        <v>319</v>
      </c>
      <c r="I63" s="25" t="s">
        <v>69</v>
      </c>
      <c r="J63" s="25" t="s">
        <v>320</v>
      </c>
      <c r="K63" s="25" t="s">
        <v>125</v>
      </c>
      <c r="L63" s="25" t="s">
        <v>998</v>
      </c>
      <c r="M63" s="33">
        <v>297223</v>
      </c>
      <c r="N63" s="33">
        <v>814.31</v>
      </c>
      <c r="O63" s="27">
        <v>1337.5</v>
      </c>
      <c r="P63" s="27">
        <f t="shared" ref="P63:P64" si="37">Q63*1000/N63</f>
        <v>4.4999859533148756</v>
      </c>
      <c r="Q63" s="28">
        <f t="shared" si="28"/>
        <v>3.6643835616438358</v>
      </c>
      <c r="R63" s="27">
        <v>8990.9956999999995</v>
      </c>
      <c r="S63" s="27">
        <f t="shared" ref="S63:S64" si="38">T63*1000/N63</f>
        <v>30.24998456546874</v>
      </c>
      <c r="T63" s="28">
        <f>R63/365</f>
        <v>24.632864931506848</v>
      </c>
      <c r="U63" s="28">
        <v>4696.1234000000004</v>
      </c>
      <c r="V63" s="28">
        <f t="shared" ref="V63:V64" si="39">W63*1000/N63</f>
        <v>15.799992026193117</v>
      </c>
      <c r="W63" s="28">
        <f t="shared" si="32"/>
        <v>12.866091506849315</v>
      </c>
      <c r="X63" s="28"/>
      <c r="Y63" s="28"/>
      <c r="Z63" s="28"/>
      <c r="AA63" s="28"/>
      <c r="AB63" s="28"/>
      <c r="AC63" s="28"/>
      <c r="AD63" s="68">
        <v>19.875056000000001</v>
      </c>
      <c r="AE63" s="68">
        <v>51.090249999999997</v>
      </c>
      <c r="AF63" s="27" t="s">
        <v>2546</v>
      </c>
      <c r="AG63" s="27" t="s">
        <v>2704</v>
      </c>
      <c r="AH63" s="68">
        <v>19.875056000000001</v>
      </c>
      <c r="AI63" s="68">
        <v>51.090249999999997</v>
      </c>
      <c r="AJ63" s="27" t="s">
        <v>2546</v>
      </c>
      <c r="AK63" s="27" t="s">
        <v>2704</v>
      </c>
    </row>
    <row r="64" spans="1:37" s="29" customFormat="1" ht="125.1" customHeight="1" x14ac:dyDescent="0.3">
      <c r="A64" s="69">
        <v>61</v>
      </c>
      <c r="B64" s="179" t="s">
        <v>321</v>
      </c>
      <c r="C64" s="25" t="s">
        <v>2021</v>
      </c>
      <c r="D64" s="25" t="s">
        <v>322</v>
      </c>
      <c r="E64" s="25" t="s">
        <v>323</v>
      </c>
      <c r="F64" s="25" t="s">
        <v>324</v>
      </c>
      <c r="G64" s="25" t="s">
        <v>325</v>
      </c>
      <c r="H64" s="25" t="s">
        <v>326</v>
      </c>
      <c r="I64" s="25" t="s">
        <v>69</v>
      </c>
      <c r="J64" s="25" t="s">
        <v>327</v>
      </c>
      <c r="K64" s="25" t="s">
        <v>125</v>
      </c>
      <c r="L64" s="25" t="s">
        <v>998</v>
      </c>
      <c r="M64" s="33">
        <v>916730</v>
      </c>
      <c r="N64" s="33">
        <v>2511.6</v>
      </c>
      <c r="O64" s="27">
        <v>5775</v>
      </c>
      <c r="P64" s="28">
        <f t="shared" si="37"/>
        <v>6.2995372703532322</v>
      </c>
      <c r="Q64" s="28">
        <f t="shared" si="28"/>
        <v>15.821917808219178</v>
      </c>
      <c r="R64" s="28">
        <v>31944</v>
      </c>
      <c r="S64" s="28">
        <f t="shared" si="38"/>
        <v>34.845440444011025</v>
      </c>
      <c r="T64" s="28">
        <f t="shared" si="35"/>
        <v>87.517808219178079</v>
      </c>
      <c r="U64" s="28">
        <v>4400</v>
      </c>
      <c r="V64" s="28">
        <f t="shared" si="39"/>
        <v>4.7996474440786532</v>
      </c>
      <c r="W64" s="28">
        <f t="shared" si="32"/>
        <v>12.054794520547945</v>
      </c>
      <c r="X64" s="28">
        <v>9626</v>
      </c>
      <c r="Y64" s="28">
        <f>Z64*1000/N64</f>
        <v>10.500319612886617</v>
      </c>
      <c r="Z64" s="28">
        <f>X64/365</f>
        <v>26.372602739726027</v>
      </c>
      <c r="AA64" s="28">
        <v>1100</v>
      </c>
      <c r="AB64" s="28">
        <f>AC64*1000/N64</f>
        <v>1.1999118610196633</v>
      </c>
      <c r="AC64" s="28">
        <f>AA64/365</f>
        <v>3.0136986301369864</v>
      </c>
      <c r="AD64" s="68">
        <v>19.852167000000001</v>
      </c>
      <c r="AE64" s="68">
        <v>51.350306000000003</v>
      </c>
      <c r="AF64" s="27" t="s">
        <v>2547</v>
      </c>
      <c r="AG64" s="27" t="s">
        <v>2705</v>
      </c>
      <c r="AH64" s="68">
        <v>19.852167000000001</v>
      </c>
      <c r="AI64" s="68">
        <v>51.350306000000003</v>
      </c>
      <c r="AJ64" s="27" t="s">
        <v>2990</v>
      </c>
      <c r="AK64" s="27" t="s">
        <v>2903</v>
      </c>
    </row>
    <row r="65" spans="1:37" s="29" customFormat="1" ht="125.1" customHeight="1" x14ac:dyDescent="0.3">
      <c r="A65" s="25">
        <v>62</v>
      </c>
      <c r="B65" s="179" t="s">
        <v>957</v>
      </c>
      <c r="C65" s="30" t="s">
        <v>2022</v>
      </c>
      <c r="D65" s="30" t="s">
        <v>328</v>
      </c>
      <c r="E65" s="30" t="s">
        <v>329</v>
      </c>
      <c r="F65" s="30" t="s">
        <v>330</v>
      </c>
      <c r="G65" s="30" t="s">
        <v>331</v>
      </c>
      <c r="H65" s="30" t="s">
        <v>329</v>
      </c>
      <c r="I65" s="30" t="s">
        <v>25</v>
      </c>
      <c r="J65" s="30" t="s">
        <v>332</v>
      </c>
      <c r="K65" s="30" t="s">
        <v>125</v>
      </c>
      <c r="L65" s="30" t="s">
        <v>999</v>
      </c>
      <c r="M65" s="71">
        <v>50304</v>
      </c>
      <c r="N65" s="71">
        <v>137.82</v>
      </c>
      <c r="O65" s="70">
        <v>377.28</v>
      </c>
      <c r="P65" s="28">
        <f t="shared" ref="P65:P73" si="40">Q65*1000/N65</f>
        <v>7.4999552722133096</v>
      </c>
      <c r="Q65" s="28">
        <f t="shared" si="28"/>
        <v>1.0336438356164384</v>
      </c>
      <c r="R65" s="28">
        <v>3068.5439999999999</v>
      </c>
      <c r="S65" s="28">
        <f t="shared" ref="S65:S73" si="41">T65*1000/N65</f>
        <v>60.999636214001576</v>
      </c>
      <c r="T65" s="28">
        <f t="shared" si="35"/>
        <v>8.406969863013698</v>
      </c>
      <c r="U65" s="28">
        <v>643.89</v>
      </c>
      <c r="V65" s="28">
        <f t="shared" ref="V65:V72" si="42">W65*1000/N65</f>
        <v>12.799899809757814</v>
      </c>
      <c r="W65" s="28">
        <f t="shared" si="32"/>
        <v>1.7640821917808218</v>
      </c>
      <c r="X65" s="28"/>
      <c r="Y65" s="70"/>
      <c r="Z65" s="70"/>
      <c r="AA65" s="70"/>
      <c r="AB65" s="70"/>
      <c r="AC65" s="70"/>
      <c r="AD65" s="72">
        <v>19.733360999999999</v>
      </c>
      <c r="AE65" s="72">
        <v>51.590778</v>
      </c>
      <c r="AF65" s="27" t="s">
        <v>2545</v>
      </c>
      <c r="AG65" s="27" t="s">
        <v>2706</v>
      </c>
      <c r="AH65" s="26">
        <v>19.751111000000002</v>
      </c>
      <c r="AI65" s="26" t="s">
        <v>333</v>
      </c>
      <c r="AJ65" s="27" t="s">
        <v>2838</v>
      </c>
      <c r="AK65" s="27" t="s">
        <v>2904</v>
      </c>
    </row>
    <row r="66" spans="1:37" s="29" customFormat="1" ht="125.1" customHeight="1" x14ac:dyDescent="0.3">
      <c r="A66" s="69">
        <v>63</v>
      </c>
      <c r="B66" s="179" t="s">
        <v>334</v>
      </c>
      <c r="C66" s="25" t="s">
        <v>2023</v>
      </c>
      <c r="D66" s="25" t="s">
        <v>335</v>
      </c>
      <c r="E66" s="25" t="s">
        <v>336</v>
      </c>
      <c r="F66" s="25" t="s">
        <v>337</v>
      </c>
      <c r="G66" s="25" t="s">
        <v>331</v>
      </c>
      <c r="H66" s="25" t="s">
        <v>338</v>
      </c>
      <c r="I66" s="25" t="s">
        <v>69</v>
      </c>
      <c r="J66" s="30" t="s">
        <v>339</v>
      </c>
      <c r="K66" s="25" t="s">
        <v>46</v>
      </c>
      <c r="L66" s="25" t="s">
        <v>1000</v>
      </c>
      <c r="M66" s="33">
        <v>56457</v>
      </c>
      <c r="N66" s="33">
        <v>154.68</v>
      </c>
      <c r="O66" s="27">
        <v>413.82979999999998</v>
      </c>
      <c r="P66" s="28">
        <f t="shared" si="40"/>
        <v>7.3298440261999129</v>
      </c>
      <c r="Q66" s="28">
        <f t="shared" si="28"/>
        <v>1.1337802739726026</v>
      </c>
      <c r="R66" s="28">
        <v>3067.3087999999998</v>
      </c>
      <c r="S66" s="28">
        <f t="shared" si="41"/>
        <v>54.328845057051055</v>
      </c>
      <c r="T66" s="28">
        <f t="shared" si="35"/>
        <v>8.4035857534246574</v>
      </c>
      <c r="U66" s="28">
        <v>1863.08</v>
      </c>
      <c r="V66" s="28">
        <f t="shared" si="42"/>
        <v>32.999280883910572</v>
      </c>
      <c r="W66" s="28">
        <f t="shared" si="32"/>
        <v>5.1043287671232873</v>
      </c>
      <c r="X66" s="28"/>
      <c r="Y66" s="28"/>
      <c r="Z66" s="28"/>
      <c r="AA66" s="28"/>
      <c r="AB66" s="28"/>
      <c r="AC66" s="28"/>
      <c r="AD66" s="68">
        <v>20.145</v>
      </c>
      <c r="AE66" s="68">
        <v>51.661999999999999</v>
      </c>
      <c r="AF66" s="27" t="s">
        <v>2557</v>
      </c>
      <c r="AG66" s="27" t="s">
        <v>2707</v>
      </c>
      <c r="AH66" s="73">
        <v>20.172499999999999</v>
      </c>
      <c r="AI66" s="73">
        <v>51.660277999999998</v>
      </c>
      <c r="AJ66" s="27" t="s">
        <v>2839</v>
      </c>
      <c r="AK66" s="27" t="s">
        <v>2905</v>
      </c>
    </row>
    <row r="67" spans="1:37" s="29" customFormat="1" ht="125.1" customHeight="1" x14ac:dyDescent="0.3">
      <c r="A67" s="25">
        <v>64</v>
      </c>
      <c r="B67" s="179" t="s">
        <v>340</v>
      </c>
      <c r="C67" s="25" t="s">
        <v>2024</v>
      </c>
      <c r="D67" s="25" t="s">
        <v>2238</v>
      </c>
      <c r="E67" s="25" t="s">
        <v>1498</v>
      </c>
      <c r="F67" s="25" t="s">
        <v>1499</v>
      </c>
      <c r="G67" s="25" t="s">
        <v>331</v>
      </c>
      <c r="H67" s="25" t="s">
        <v>341</v>
      </c>
      <c r="I67" s="25" t="s">
        <v>25</v>
      </c>
      <c r="J67" s="25" t="s">
        <v>1500</v>
      </c>
      <c r="K67" s="25" t="s">
        <v>125</v>
      </c>
      <c r="L67" s="25" t="s">
        <v>1001</v>
      </c>
      <c r="M67" s="33">
        <v>3453</v>
      </c>
      <c r="N67" s="33">
        <v>23.02</v>
      </c>
      <c r="O67" s="27">
        <v>950</v>
      </c>
      <c r="P67" s="28" t="e">
        <f>Q67*1000/#REF!</f>
        <v>#REF!</v>
      </c>
      <c r="Q67" s="28">
        <f>O67/150</f>
        <v>6.333333333333333</v>
      </c>
      <c r="R67" s="28">
        <v>84</v>
      </c>
      <c r="S67" s="28">
        <f t="shared" si="41"/>
        <v>24.326672458731537</v>
      </c>
      <c r="T67" s="28">
        <f>R67/150</f>
        <v>0.56000000000000005</v>
      </c>
      <c r="U67" s="28">
        <v>63.5</v>
      </c>
      <c r="V67" s="28">
        <f t="shared" si="42"/>
        <v>18.389805965826817</v>
      </c>
      <c r="W67" s="28">
        <f>U67/150</f>
        <v>0.42333333333333334</v>
      </c>
      <c r="X67" s="28"/>
      <c r="Y67" s="28"/>
      <c r="Z67" s="28"/>
      <c r="AA67" s="28"/>
      <c r="AB67" s="28"/>
      <c r="AC67" s="28"/>
      <c r="AD67" s="68">
        <v>20.249611000000002</v>
      </c>
      <c r="AE67" s="68">
        <v>51.530056000000002</v>
      </c>
      <c r="AF67" s="27" t="s">
        <v>2556</v>
      </c>
      <c r="AG67" s="27" t="s">
        <v>2708</v>
      </c>
      <c r="AH67" s="68">
        <v>20.249611000000002</v>
      </c>
      <c r="AI67" s="68">
        <v>51.530056000000002</v>
      </c>
      <c r="AJ67" s="27" t="s">
        <v>2556</v>
      </c>
      <c r="AK67" s="27" t="s">
        <v>2708</v>
      </c>
    </row>
    <row r="68" spans="1:37" s="29" customFormat="1" ht="125.1" customHeight="1" x14ac:dyDescent="0.3">
      <c r="A68" s="69">
        <v>65</v>
      </c>
      <c r="B68" s="179" t="s">
        <v>342</v>
      </c>
      <c r="C68" s="25" t="s">
        <v>2025</v>
      </c>
      <c r="D68" s="25" t="s">
        <v>343</v>
      </c>
      <c r="E68" s="25" t="s">
        <v>344</v>
      </c>
      <c r="F68" s="25" t="s">
        <v>345</v>
      </c>
      <c r="G68" s="25" t="s">
        <v>318</v>
      </c>
      <c r="H68" s="25" t="s">
        <v>346</v>
      </c>
      <c r="I68" s="25" t="s">
        <v>25</v>
      </c>
      <c r="J68" s="25" t="s">
        <v>347</v>
      </c>
      <c r="K68" s="25" t="s">
        <v>125</v>
      </c>
      <c r="L68" s="25" t="s">
        <v>1002</v>
      </c>
      <c r="M68" s="33">
        <v>53440</v>
      </c>
      <c r="N68" s="33">
        <v>146.41</v>
      </c>
      <c r="O68" s="27">
        <v>213.76</v>
      </c>
      <c r="P68" s="28">
        <f t="shared" si="40"/>
        <v>4.0000261977763696</v>
      </c>
      <c r="Q68" s="28">
        <f>O68/365</f>
        <v>0.58564383561643829</v>
      </c>
      <c r="R68" s="28">
        <v>3206.4</v>
      </c>
      <c r="S68" s="28">
        <f t="shared" si="41"/>
        <v>60.000392966645549</v>
      </c>
      <c r="T68" s="28">
        <f>R68/365</f>
        <v>8.7846575342465751</v>
      </c>
      <c r="U68" s="28">
        <v>2672</v>
      </c>
      <c r="V68" s="28">
        <f t="shared" si="42"/>
        <v>50.000327472204631</v>
      </c>
      <c r="W68" s="28">
        <f>U68/365</f>
        <v>7.3205479452054796</v>
      </c>
      <c r="X68" s="28">
        <v>1332</v>
      </c>
      <c r="Y68" s="28">
        <f>Z68*1000/N68</f>
        <v>24.925312946473266</v>
      </c>
      <c r="Z68" s="28">
        <f>X68/365</f>
        <v>3.6493150684931508</v>
      </c>
      <c r="AA68" s="28">
        <v>68</v>
      </c>
      <c r="AB68" s="28">
        <f>AC68*1000/N68</f>
        <v>1.2724634236938306</v>
      </c>
      <c r="AC68" s="28">
        <f>AA68/365</f>
        <v>0.18630136986301371</v>
      </c>
      <c r="AD68" s="68">
        <v>19.712499999999999</v>
      </c>
      <c r="AE68" s="68">
        <v>51.021222000000002</v>
      </c>
      <c r="AF68" s="27" t="s">
        <v>2548</v>
      </c>
      <c r="AG68" s="27" t="s">
        <v>2709</v>
      </c>
      <c r="AH68" s="73">
        <v>19.712499999999999</v>
      </c>
      <c r="AI68" s="73">
        <v>51.021222000000002</v>
      </c>
      <c r="AJ68" s="27" t="s">
        <v>2548</v>
      </c>
      <c r="AK68" s="27" t="s">
        <v>2709</v>
      </c>
    </row>
    <row r="69" spans="1:37" s="29" customFormat="1" ht="125.1" customHeight="1" x14ac:dyDescent="0.3">
      <c r="A69" s="25">
        <v>66</v>
      </c>
      <c r="B69" s="179" t="s">
        <v>348</v>
      </c>
      <c r="C69" s="25" t="s">
        <v>2026</v>
      </c>
      <c r="D69" s="25" t="s">
        <v>349</v>
      </c>
      <c r="E69" s="25" t="s">
        <v>350</v>
      </c>
      <c r="F69" s="25" t="s">
        <v>351</v>
      </c>
      <c r="G69" s="25" t="s">
        <v>58</v>
      </c>
      <c r="H69" s="25" t="s">
        <v>352</v>
      </c>
      <c r="I69" s="25" t="s">
        <v>25</v>
      </c>
      <c r="J69" s="25" t="s">
        <v>353</v>
      </c>
      <c r="K69" s="25" t="s">
        <v>125</v>
      </c>
      <c r="L69" s="25" t="s">
        <v>1003</v>
      </c>
      <c r="M69" s="33">
        <v>471305</v>
      </c>
      <c r="N69" s="33">
        <v>1291.3</v>
      </c>
      <c r="O69" s="27">
        <v>2217.9</v>
      </c>
      <c r="P69" s="28">
        <f t="shared" si="40"/>
        <v>4.7056751770807583</v>
      </c>
      <c r="Q69" s="28">
        <f>O69/365</f>
        <v>6.0764383561643838</v>
      </c>
      <c r="R69" s="28">
        <v>12259.45</v>
      </c>
      <c r="S69" s="28">
        <f t="shared" si="41"/>
        <v>26.010635984337757</v>
      </c>
      <c r="T69" s="28">
        <f>R69/365</f>
        <v>33.587534246575345</v>
      </c>
      <c r="U69" s="28">
        <v>1716.12</v>
      </c>
      <c r="V69" s="28">
        <f t="shared" si="42"/>
        <v>3.6410583366661391</v>
      </c>
      <c r="W69" s="28">
        <f t="shared" ref="W69:W78" si="43">U69/365</f>
        <v>4.7016986301369856</v>
      </c>
      <c r="X69" s="28"/>
      <c r="Y69" s="28"/>
      <c r="Z69" s="28"/>
      <c r="AA69" s="28"/>
      <c r="AB69" s="28"/>
      <c r="AC69" s="28"/>
      <c r="AD69" s="68">
        <v>19.842694000000002</v>
      </c>
      <c r="AE69" s="68">
        <v>51.728749999999998</v>
      </c>
      <c r="AF69" s="27" t="s">
        <v>2549</v>
      </c>
      <c r="AG69" s="27" t="s">
        <v>2710</v>
      </c>
      <c r="AH69" s="73">
        <v>19.860278000000001</v>
      </c>
      <c r="AI69" s="73">
        <v>51.696389000000003</v>
      </c>
      <c r="AJ69" s="27" t="s">
        <v>2840</v>
      </c>
      <c r="AK69" s="27" t="s">
        <v>2906</v>
      </c>
    </row>
    <row r="70" spans="1:37" s="29" customFormat="1" ht="125.1" customHeight="1" x14ac:dyDescent="0.3">
      <c r="A70" s="69">
        <v>67</v>
      </c>
      <c r="B70" s="179" t="s">
        <v>354</v>
      </c>
      <c r="C70" s="25" t="s">
        <v>2027</v>
      </c>
      <c r="D70" s="25" t="s">
        <v>355</v>
      </c>
      <c r="E70" s="25" t="s">
        <v>356</v>
      </c>
      <c r="F70" s="25" t="s">
        <v>357</v>
      </c>
      <c r="G70" s="25" t="s">
        <v>318</v>
      </c>
      <c r="H70" s="25" t="s">
        <v>358</v>
      </c>
      <c r="I70" s="25" t="s">
        <v>25</v>
      </c>
      <c r="J70" s="25" t="s">
        <v>359</v>
      </c>
      <c r="K70" s="25" t="s">
        <v>125</v>
      </c>
      <c r="L70" s="25" t="s">
        <v>2373</v>
      </c>
      <c r="M70" s="33">
        <v>6223</v>
      </c>
      <c r="N70" s="33">
        <v>17.05</v>
      </c>
      <c r="O70" s="27">
        <v>59.12</v>
      </c>
      <c r="P70" s="28">
        <f t="shared" si="40"/>
        <v>9.4739034982292498</v>
      </c>
      <c r="Q70" s="28">
        <f>O70/366</f>
        <v>0.16153005464480874</v>
      </c>
      <c r="R70" s="28">
        <v>217.80500000000001</v>
      </c>
      <c r="S70" s="28">
        <f t="shared" si="41"/>
        <v>34.902969408522033</v>
      </c>
      <c r="T70" s="28">
        <f>R70/366</f>
        <v>0.59509562841530061</v>
      </c>
      <c r="U70" s="28">
        <v>80.899000000000001</v>
      </c>
      <c r="V70" s="28">
        <f t="shared" si="42"/>
        <v>12.963960066022466</v>
      </c>
      <c r="W70" s="28">
        <f>U70/366</f>
        <v>0.22103551912568306</v>
      </c>
      <c r="X70" s="28"/>
      <c r="Y70" s="28"/>
      <c r="Z70" s="28"/>
      <c r="AA70" s="28"/>
      <c r="AB70" s="28"/>
      <c r="AC70" s="28"/>
      <c r="AD70" s="68">
        <v>19.752417000000001</v>
      </c>
      <c r="AE70" s="68">
        <v>51.069693999999998</v>
      </c>
      <c r="AF70" s="27" t="s">
        <v>2550</v>
      </c>
      <c r="AG70" s="27" t="s">
        <v>2711</v>
      </c>
      <c r="AH70" s="68">
        <v>19.754632999999998</v>
      </c>
      <c r="AI70" s="68">
        <v>51.754632999999998</v>
      </c>
      <c r="AJ70" s="27" t="s">
        <v>2841</v>
      </c>
      <c r="AK70" s="27" t="s">
        <v>2907</v>
      </c>
    </row>
    <row r="71" spans="1:37" s="29" customFormat="1" ht="125.1" customHeight="1" x14ac:dyDescent="0.3">
      <c r="A71" s="25">
        <v>68</v>
      </c>
      <c r="B71" s="179" t="s">
        <v>360</v>
      </c>
      <c r="C71" s="25" t="s">
        <v>2028</v>
      </c>
      <c r="D71" s="25" t="s">
        <v>361</v>
      </c>
      <c r="E71" s="25" t="s">
        <v>362</v>
      </c>
      <c r="F71" s="25" t="s">
        <v>363</v>
      </c>
      <c r="G71" s="25" t="s">
        <v>58</v>
      </c>
      <c r="H71" s="25" t="s">
        <v>364</v>
      </c>
      <c r="I71" s="25" t="s">
        <v>69</v>
      </c>
      <c r="J71" s="25" t="s">
        <v>365</v>
      </c>
      <c r="K71" s="25" t="s">
        <v>125</v>
      </c>
      <c r="L71" s="25" t="s">
        <v>999</v>
      </c>
      <c r="M71" s="33">
        <v>315880</v>
      </c>
      <c r="N71" s="33">
        <v>865.42</v>
      </c>
      <c r="O71" s="27">
        <v>1231.93</v>
      </c>
      <c r="P71" s="28">
        <f t="shared" si="40"/>
        <v>3.9000146575437449</v>
      </c>
      <c r="Q71" s="28">
        <f t="shared" ref="Q71:Q79" si="44">O71/365</f>
        <v>3.3751506849315072</v>
      </c>
      <c r="R71" s="28">
        <v>6475.54</v>
      </c>
      <c r="S71" s="28">
        <f t="shared" si="41"/>
        <v>20.500110327300103</v>
      </c>
      <c r="T71" s="28">
        <f t="shared" ref="T71:T79" si="45">R71/365</f>
        <v>17.741205479452056</v>
      </c>
      <c r="U71" s="28">
        <v>947.64</v>
      </c>
      <c r="V71" s="28">
        <f t="shared" si="42"/>
        <v>3.0000161454585519</v>
      </c>
      <c r="W71" s="28">
        <f>U71/365</f>
        <v>2.5962739726027397</v>
      </c>
      <c r="X71" s="28"/>
      <c r="Y71" s="28"/>
      <c r="Z71" s="28"/>
      <c r="AA71" s="28"/>
      <c r="AB71" s="28"/>
      <c r="AC71" s="28"/>
      <c r="AD71" s="68">
        <v>19.563889</v>
      </c>
      <c r="AE71" s="68">
        <v>51.612222000000003</v>
      </c>
      <c r="AF71" s="27" t="s">
        <v>2551</v>
      </c>
      <c r="AG71" s="27" t="s">
        <v>2712</v>
      </c>
      <c r="AH71" s="73">
        <v>19.563888890000001</v>
      </c>
      <c r="AI71" s="73">
        <v>51.612222000000003</v>
      </c>
      <c r="AJ71" s="27" t="s">
        <v>2551</v>
      </c>
      <c r="AK71" s="27" t="s">
        <v>2712</v>
      </c>
    </row>
    <row r="72" spans="1:37" s="29" customFormat="1" ht="125.1" customHeight="1" x14ac:dyDescent="0.3">
      <c r="A72" s="69">
        <v>69</v>
      </c>
      <c r="B72" s="179" t="s">
        <v>366</v>
      </c>
      <c r="C72" s="25" t="s">
        <v>2029</v>
      </c>
      <c r="D72" s="25" t="s">
        <v>979</v>
      </c>
      <c r="E72" s="25" t="s">
        <v>367</v>
      </c>
      <c r="F72" s="25" t="s">
        <v>980</v>
      </c>
      <c r="G72" s="25" t="s">
        <v>331</v>
      </c>
      <c r="H72" s="25" t="s">
        <v>341</v>
      </c>
      <c r="I72" s="25" t="s">
        <v>25</v>
      </c>
      <c r="J72" s="25" t="s">
        <v>368</v>
      </c>
      <c r="K72" s="25" t="s">
        <v>125</v>
      </c>
      <c r="L72" s="25" t="s">
        <v>1004</v>
      </c>
      <c r="M72" s="33">
        <v>30164</v>
      </c>
      <c r="N72" s="33">
        <v>82.64</v>
      </c>
      <c r="O72" s="27">
        <v>271.476</v>
      </c>
      <c r="P72" s="28">
        <f t="shared" si="40"/>
        <v>9.0001193491493066</v>
      </c>
      <c r="Q72" s="28">
        <f t="shared" si="44"/>
        <v>0.74376986301369863</v>
      </c>
      <c r="R72" s="28">
        <v>1236.7239999999999</v>
      </c>
      <c r="S72" s="28">
        <f t="shared" si="41"/>
        <v>41.000543701680172</v>
      </c>
      <c r="T72" s="28">
        <f t="shared" si="45"/>
        <v>3.3882849315068491</v>
      </c>
      <c r="U72" s="28">
        <v>392.13200000000001</v>
      </c>
      <c r="V72" s="28">
        <f t="shared" si="42"/>
        <v>13.000172393215662</v>
      </c>
      <c r="W72" s="28">
        <f>U72/365</f>
        <v>1.0743342465753425</v>
      </c>
      <c r="X72" s="28"/>
      <c r="Y72" s="28" t="s">
        <v>138</v>
      </c>
      <c r="Z72" s="28"/>
      <c r="AA72" s="28"/>
      <c r="AB72" s="27"/>
      <c r="AC72" s="28"/>
      <c r="AD72" s="68">
        <v>20.139082999999999</v>
      </c>
      <c r="AE72" s="68">
        <v>51.539138999999999</v>
      </c>
      <c r="AF72" s="27" t="s">
        <v>2555</v>
      </c>
      <c r="AG72" s="27" t="s">
        <v>2713</v>
      </c>
      <c r="AH72" s="73">
        <v>20.14</v>
      </c>
      <c r="AI72" s="73">
        <v>51.538055999999997</v>
      </c>
      <c r="AJ72" s="27" t="s">
        <v>2842</v>
      </c>
      <c r="AK72" s="27" t="s">
        <v>2908</v>
      </c>
    </row>
    <row r="73" spans="1:37" s="29" customFormat="1" ht="125.1" customHeight="1" x14ac:dyDescent="0.3">
      <c r="A73" s="25">
        <v>70</v>
      </c>
      <c r="B73" s="179" t="s">
        <v>369</v>
      </c>
      <c r="C73" s="25" t="s">
        <v>2030</v>
      </c>
      <c r="D73" s="25" t="s">
        <v>370</v>
      </c>
      <c r="E73" s="25" t="s">
        <v>371</v>
      </c>
      <c r="F73" s="25" t="s">
        <v>372</v>
      </c>
      <c r="G73" s="25" t="s">
        <v>325</v>
      </c>
      <c r="H73" s="25" t="s">
        <v>373</v>
      </c>
      <c r="I73" s="25" t="s">
        <v>25</v>
      </c>
      <c r="J73" s="25" t="s">
        <v>374</v>
      </c>
      <c r="K73" s="25" t="s">
        <v>125</v>
      </c>
      <c r="L73" s="25" t="s">
        <v>999</v>
      </c>
      <c r="M73" s="33">
        <v>173463</v>
      </c>
      <c r="N73" s="33">
        <v>475</v>
      </c>
      <c r="O73" s="27">
        <v>1124.5</v>
      </c>
      <c r="P73" s="28">
        <f t="shared" si="40"/>
        <v>6.4859408795962503</v>
      </c>
      <c r="Q73" s="28">
        <f t="shared" si="44"/>
        <v>3.080821917808219</v>
      </c>
      <c r="R73" s="28">
        <v>5998.8</v>
      </c>
      <c r="S73" s="28">
        <f t="shared" si="41"/>
        <v>34.600144196106704</v>
      </c>
      <c r="T73" s="28">
        <f t="shared" si="45"/>
        <v>16.435068493150684</v>
      </c>
      <c r="U73" s="28">
        <v>1398.42</v>
      </c>
      <c r="V73" s="28">
        <f t="shared" ref="V73:V78" si="46">W73*1000/N73</f>
        <v>8.0658687815428998</v>
      </c>
      <c r="W73" s="28">
        <f t="shared" si="43"/>
        <v>3.8312876712328769</v>
      </c>
      <c r="X73" s="28"/>
      <c r="Y73" s="28"/>
      <c r="Z73" s="28"/>
      <c r="AA73" s="28"/>
      <c r="AB73" s="28"/>
      <c r="AC73" s="28"/>
      <c r="AD73" s="68">
        <v>19.691718999999999</v>
      </c>
      <c r="AE73" s="68">
        <v>51.604725000000002</v>
      </c>
      <c r="AF73" s="27" t="s">
        <v>2552</v>
      </c>
      <c r="AG73" s="27" t="s">
        <v>2714</v>
      </c>
      <c r="AH73" s="73">
        <v>19.692892000000001</v>
      </c>
      <c r="AI73" s="73">
        <v>51.605369000000003</v>
      </c>
      <c r="AJ73" s="27" t="s">
        <v>2843</v>
      </c>
      <c r="AK73" s="27" t="s">
        <v>2909</v>
      </c>
    </row>
    <row r="74" spans="1:37" s="29" customFormat="1" ht="125.1" customHeight="1" x14ac:dyDescent="0.3">
      <c r="A74" s="69">
        <v>71</v>
      </c>
      <c r="B74" s="179" t="s">
        <v>375</v>
      </c>
      <c r="C74" s="25" t="s">
        <v>2031</v>
      </c>
      <c r="D74" s="25" t="s">
        <v>376</v>
      </c>
      <c r="E74" s="25" t="s">
        <v>376</v>
      </c>
      <c r="F74" s="25" t="s">
        <v>377</v>
      </c>
      <c r="G74" s="25" t="s">
        <v>58</v>
      </c>
      <c r="H74" s="25" t="s">
        <v>352</v>
      </c>
      <c r="I74" s="25" t="s">
        <v>25</v>
      </c>
      <c r="J74" s="25" t="s">
        <v>378</v>
      </c>
      <c r="K74" s="25" t="s">
        <v>125</v>
      </c>
      <c r="L74" s="25" t="s">
        <v>1003</v>
      </c>
      <c r="M74" s="33">
        <v>7488</v>
      </c>
      <c r="N74" s="33">
        <v>20.52</v>
      </c>
      <c r="O74" s="27">
        <v>33.322000000000003</v>
      </c>
      <c r="P74" s="28">
        <f t="shared" ref="P74:P79" si="47">Q74*1000/N74</f>
        <v>4.4489839515073841</v>
      </c>
      <c r="Q74" s="28">
        <f t="shared" si="44"/>
        <v>9.1293150684931518E-2</v>
      </c>
      <c r="R74" s="28">
        <v>177.01900000000001</v>
      </c>
      <c r="S74" s="28">
        <f t="shared" ref="S74:S79" si="48">T74*1000/N74</f>
        <v>23.634676493364314</v>
      </c>
      <c r="T74" s="28">
        <f t="shared" si="45"/>
        <v>0.48498356164383566</v>
      </c>
      <c r="U74" s="28">
        <v>46.127000000000002</v>
      </c>
      <c r="V74" s="28">
        <f t="shared" si="46"/>
        <v>6.1586424203583547</v>
      </c>
      <c r="W74" s="28">
        <f>U74/365</f>
        <v>0.12637534246575344</v>
      </c>
      <c r="X74" s="28"/>
      <c r="Y74" s="28"/>
      <c r="Z74" s="28"/>
      <c r="AA74" s="28"/>
      <c r="AB74" s="28"/>
      <c r="AC74" s="28"/>
      <c r="AD74" s="68">
        <v>19.839055999999999</v>
      </c>
      <c r="AE74" s="68">
        <v>51.738472000000002</v>
      </c>
      <c r="AF74" s="27" t="s">
        <v>2553</v>
      </c>
      <c r="AG74" s="27" t="s">
        <v>2715</v>
      </c>
      <c r="AH74" s="68">
        <v>19.839055999999999</v>
      </c>
      <c r="AI74" s="68">
        <v>51.738472000000002</v>
      </c>
      <c r="AJ74" s="27" t="s">
        <v>2553</v>
      </c>
      <c r="AK74" s="27" t="s">
        <v>2715</v>
      </c>
    </row>
    <row r="75" spans="1:37" s="29" customFormat="1" ht="125.1" customHeight="1" x14ac:dyDescent="0.3">
      <c r="A75" s="25">
        <v>72</v>
      </c>
      <c r="B75" s="179" t="s">
        <v>958</v>
      </c>
      <c r="C75" s="25" t="s">
        <v>2032</v>
      </c>
      <c r="D75" s="25" t="s">
        <v>380</v>
      </c>
      <c r="E75" s="25" t="s">
        <v>380</v>
      </c>
      <c r="F75" s="25" t="s">
        <v>381</v>
      </c>
      <c r="G75" s="25" t="s">
        <v>331</v>
      </c>
      <c r="H75" s="25" t="s">
        <v>341</v>
      </c>
      <c r="I75" s="25" t="s">
        <v>25</v>
      </c>
      <c r="J75" s="25" t="s">
        <v>382</v>
      </c>
      <c r="K75" s="25" t="s">
        <v>125</v>
      </c>
      <c r="L75" s="25" t="s">
        <v>1004</v>
      </c>
      <c r="M75" s="33">
        <v>54044</v>
      </c>
      <c r="N75" s="33">
        <v>148</v>
      </c>
      <c r="O75" s="27">
        <v>101.29900000000001</v>
      </c>
      <c r="P75" s="28">
        <f t="shared" si="47"/>
        <v>1.8752128841169942</v>
      </c>
      <c r="Q75" s="28">
        <f t="shared" si="44"/>
        <v>0.2775315068493151</v>
      </c>
      <c r="R75" s="28">
        <v>1012.99</v>
      </c>
      <c r="S75" s="28">
        <f t="shared" si="48"/>
        <v>18.752128841169938</v>
      </c>
      <c r="T75" s="28">
        <f t="shared" si="45"/>
        <v>2.7753150684931507</v>
      </c>
      <c r="U75" s="28">
        <v>454.79</v>
      </c>
      <c r="V75" s="28">
        <f t="shared" si="46"/>
        <v>8.4189189189189193</v>
      </c>
      <c r="W75" s="28">
        <f>U75/365</f>
        <v>1.246</v>
      </c>
      <c r="X75" s="28"/>
      <c r="Y75" s="28"/>
      <c r="Z75" s="28"/>
      <c r="AA75" s="28"/>
      <c r="AB75" s="28"/>
      <c r="AC75" s="28"/>
      <c r="AD75" s="68">
        <v>20.142416999999998</v>
      </c>
      <c r="AE75" s="68">
        <v>51.541361000000002</v>
      </c>
      <c r="AF75" s="27" t="s">
        <v>2554</v>
      </c>
      <c r="AG75" s="27" t="s">
        <v>2716</v>
      </c>
      <c r="AH75" s="73">
        <v>20.139721999999999</v>
      </c>
      <c r="AI75" s="73">
        <v>51.540832999999999</v>
      </c>
      <c r="AJ75" s="27" t="s">
        <v>2844</v>
      </c>
      <c r="AK75" s="27" t="s">
        <v>2910</v>
      </c>
    </row>
    <row r="76" spans="1:37" s="29" customFormat="1" ht="125.1" customHeight="1" x14ac:dyDescent="0.3">
      <c r="A76" s="69">
        <v>73</v>
      </c>
      <c r="B76" s="179" t="s">
        <v>379</v>
      </c>
      <c r="C76" s="25" t="s">
        <v>2033</v>
      </c>
      <c r="D76" s="25" t="s">
        <v>384</v>
      </c>
      <c r="E76" s="25" t="s">
        <v>385</v>
      </c>
      <c r="F76" s="25" t="s">
        <v>386</v>
      </c>
      <c r="G76" s="25" t="s">
        <v>58</v>
      </c>
      <c r="H76" s="25" t="s">
        <v>352</v>
      </c>
      <c r="I76" s="25" t="s">
        <v>25</v>
      </c>
      <c r="J76" s="25" t="s">
        <v>387</v>
      </c>
      <c r="K76" s="25" t="s">
        <v>46</v>
      </c>
      <c r="L76" s="25" t="s">
        <v>1005</v>
      </c>
      <c r="M76" s="33">
        <v>1688</v>
      </c>
      <c r="N76" s="33">
        <v>4.62</v>
      </c>
      <c r="O76" s="27">
        <v>16.28</v>
      </c>
      <c r="P76" s="28">
        <f t="shared" si="47"/>
        <v>9.6542726679712985</v>
      </c>
      <c r="Q76" s="28">
        <f t="shared" si="44"/>
        <v>4.46027397260274E-2</v>
      </c>
      <c r="R76" s="28">
        <v>80.05</v>
      </c>
      <c r="S76" s="28">
        <f t="shared" si="48"/>
        <v>47.470794046136511</v>
      </c>
      <c r="T76" s="28">
        <f t="shared" si="45"/>
        <v>0.21931506849315069</v>
      </c>
      <c r="U76" s="28">
        <v>26.5</v>
      </c>
      <c r="V76" s="28">
        <f t="shared" si="46"/>
        <v>15.714878728577357</v>
      </c>
      <c r="W76" s="28">
        <f>U76/365</f>
        <v>7.260273972602739E-2</v>
      </c>
      <c r="X76" s="28"/>
      <c r="Y76" s="28"/>
      <c r="Z76" s="28"/>
      <c r="AA76" s="28"/>
      <c r="AB76" s="28"/>
      <c r="AC76" s="28"/>
      <c r="AD76" s="68">
        <v>19.821860999999998</v>
      </c>
      <c r="AE76" s="68">
        <v>51.768861000000001</v>
      </c>
      <c r="AF76" s="27" t="s">
        <v>2567</v>
      </c>
      <c r="AG76" s="27" t="s">
        <v>2717</v>
      </c>
      <c r="AH76" s="68">
        <v>19.808398</v>
      </c>
      <c r="AI76" s="68">
        <v>51.779474</v>
      </c>
      <c r="AJ76" s="27" t="s">
        <v>2845</v>
      </c>
      <c r="AK76" s="27" t="s">
        <v>2911</v>
      </c>
    </row>
    <row r="77" spans="1:37" s="29" customFormat="1" ht="125.1" customHeight="1" x14ac:dyDescent="0.3">
      <c r="A77" s="25">
        <v>74</v>
      </c>
      <c r="B77" s="179" t="s">
        <v>383</v>
      </c>
      <c r="C77" s="25" t="s">
        <v>2034</v>
      </c>
      <c r="D77" s="25" t="s">
        <v>389</v>
      </c>
      <c r="E77" s="25" t="s">
        <v>390</v>
      </c>
      <c r="F77" s="25" t="s">
        <v>391</v>
      </c>
      <c r="G77" s="25" t="s">
        <v>325</v>
      </c>
      <c r="H77" s="25" t="s">
        <v>392</v>
      </c>
      <c r="I77" s="25" t="s">
        <v>25</v>
      </c>
      <c r="J77" s="25" t="s">
        <v>393</v>
      </c>
      <c r="K77" s="25" t="s">
        <v>125</v>
      </c>
      <c r="L77" s="25" t="s">
        <v>1006</v>
      </c>
      <c r="M77" s="33">
        <v>41154</v>
      </c>
      <c r="N77" s="33">
        <v>112.75</v>
      </c>
      <c r="O77" s="27">
        <v>209.89</v>
      </c>
      <c r="P77" s="28">
        <f t="shared" si="47"/>
        <v>5.1001427573428906</v>
      </c>
      <c r="Q77" s="28">
        <f t="shared" si="44"/>
        <v>0.57504109589041097</v>
      </c>
      <c r="R77" s="28">
        <v>1937.4</v>
      </c>
      <c r="S77" s="28">
        <f t="shared" si="48"/>
        <v>47.077119339063877</v>
      </c>
      <c r="T77" s="28">
        <f t="shared" si="45"/>
        <v>5.3079452054794523</v>
      </c>
      <c r="U77" s="28">
        <v>278.89999999999998</v>
      </c>
      <c r="V77" s="28">
        <f t="shared" si="46"/>
        <v>6.7770251799653725</v>
      </c>
      <c r="W77" s="28">
        <f t="shared" si="43"/>
        <v>0.76410958904109583</v>
      </c>
      <c r="X77" s="28"/>
      <c r="Y77" s="28"/>
      <c r="Z77" s="28"/>
      <c r="AA77" s="28"/>
      <c r="AB77" s="28"/>
      <c r="AC77" s="28"/>
      <c r="AD77" s="68">
        <v>19.758313999999999</v>
      </c>
      <c r="AE77" s="68">
        <v>51.495364000000002</v>
      </c>
      <c r="AF77" s="27" t="s">
        <v>2568</v>
      </c>
      <c r="AG77" s="27" t="s">
        <v>2718</v>
      </c>
      <c r="AH77" s="68">
        <v>19.757642000000001</v>
      </c>
      <c r="AI77" s="68">
        <v>51.497960999999997</v>
      </c>
      <c r="AJ77" s="27" t="s">
        <v>2846</v>
      </c>
      <c r="AK77" s="27" t="s">
        <v>2912</v>
      </c>
    </row>
    <row r="78" spans="1:37" s="29" customFormat="1" ht="125.1" customHeight="1" x14ac:dyDescent="0.3">
      <c r="A78" s="69">
        <v>75</v>
      </c>
      <c r="B78" s="179" t="s">
        <v>388</v>
      </c>
      <c r="C78" s="25" t="s">
        <v>2035</v>
      </c>
      <c r="D78" s="25" t="s">
        <v>389</v>
      </c>
      <c r="E78" s="25" t="s">
        <v>395</v>
      </c>
      <c r="F78" s="25" t="s">
        <v>396</v>
      </c>
      <c r="G78" s="25" t="s">
        <v>325</v>
      </c>
      <c r="H78" s="25" t="s">
        <v>392</v>
      </c>
      <c r="I78" s="25" t="s">
        <v>69</v>
      </c>
      <c r="J78" s="25" t="s">
        <v>397</v>
      </c>
      <c r="K78" s="25" t="s">
        <v>125</v>
      </c>
      <c r="L78" s="25" t="s">
        <v>1006</v>
      </c>
      <c r="M78" s="33">
        <v>111830</v>
      </c>
      <c r="N78" s="33">
        <v>306.38</v>
      </c>
      <c r="O78" s="27">
        <v>584.30999999999995</v>
      </c>
      <c r="P78" s="28">
        <f t="shared" si="47"/>
        <v>5.2250450912869413</v>
      </c>
      <c r="Q78" s="28">
        <f t="shared" si="44"/>
        <v>1.600849315068493</v>
      </c>
      <c r="R78" s="28">
        <v>4920.5200000000004</v>
      </c>
      <c r="S78" s="28">
        <f t="shared" si="48"/>
        <v>44.000511496601504</v>
      </c>
      <c r="T78" s="28">
        <f t="shared" si="45"/>
        <v>13.480876712328769</v>
      </c>
      <c r="U78" s="28">
        <v>620.66</v>
      </c>
      <c r="V78" s="28">
        <f t="shared" si="46"/>
        <v>5.5500958161902982</v>
      </c>
      <c r="W78" s="28">
        <f t="shared" si="43"/>
        <v>1.7004383561643834</v>
      </c>
      <c r="X78" s="28"/>
      <c r="Y78" s="28"/>
      <c r="Z78" s="28"/>
      <c r="AA78" s="28"/>
      <c r="AB78" s="28"/>
      <c r="AC78" s="28"/>
      <c r="AD78" s="68">
        <v>19.847567000000002</v>
      </c>
      <c r="AE78" s="68">
        <v>51.502872000000004</v>
      </c>
      <c r="AF78" s="27" t="s">
        <v>2569</v>
      </c>
      <c r="AG78" s="27" t="s">
        <v>2719</v>
      </c>
      <c r="AH78" s="68">
        <v>19.847856</v>
      </c>
      <c r="AI78" s="68">
        <v>51.503132999999998</v>
      </c>
      <c r="AJ78" s="27" t="s">
        <v>2847</v>
      </c>
      <c r="AK78" s="27" t="s">
        <v>2913</v>
      </c>
    </row>
    <row r="79" spans="1:37" s="29" customFormat="1" ht="125.1" customHeight="1" x14ac:dyDescent="0.3">
      <c r="A79" s="25">
        <v>76</v>
      </c>
      <c r="B79" s="179" t="s">
        <v>394</v>
      </c>
      <c r="C79" s="25" t="s">
        <v>2036</v>
      </c>
      <c r="D79" s="25" t="s">
        <v>399</v>
      </c>
      <c r="E79" s="25" t="s">
        <v>400</v>
      </c>
      <c r="F79" s="25" t="s">
        <v>401</v>
      </c>
      <c r="G79" s="25" t="s">
        <v>402</v>
      </c>
      <c r="H79" s="25" t="s">
        <v>402</v>
      </c>
      <c r="I79" s="25" t="s">
        <v>69</v>
      </c>
      <c r="J79" s="25" t="s">
        <v>403</v>
      </c>
      <c r="K79" s="25" t="s">
        <v>125</v>
      </c>
      <c r="L79" s="25" t="s">
        <v>1007</v>
      </c>
      <c r="M79" s="33">
        <v>4699029</v>
      </c>
      <c r="N79" s="33">
        <v>12874</v>
      </c>
      <c r="O79" s="31">
        <v>19877</v>
      </c>
      <c r="P79" s="28">
        <f t="shared" si="47"/>
        <v>4.230039944584072</v>
      </c>
      <c r="Q79" s="28">
        <f t="shared" si="44"/>
        <v>54.457534246575342</v>
      </c>
      <c r="R79" s="31">
        <v>183638</v>
      </c>
      <c r="S79" s="28">
        <f t="shared" si="48"/>
        <v>39.080146669192018</v>
      </c>
      <c r="T79" s="28">
        <f t="shared" si="45"/>
        <v>503.11780821917807</v>
      </c>
      <c r="U79" s="31">
        <v>10714</v>
      </c>
      <c r="V79" s="28">
        <f t="shared" ref="V79:V110" si="49">W79*1000/N79</f>
        <v>2.2800547349335285</v>
      </c>
      <c r="W79" s="28">
        <f>U79/365</f>
        <v>29.353424657534248</v>
      </c>
      <c r="X79" s="31">
        <v>34162</v>
      </c>
      <c r="Y79" s="28">
        <f>Z79*1000/N79</f>
        <v>7.2700419875675948</v>
      </c>
      <c r="Z79" s="28">
        <f>X79/365</f>
        <v>93.594520547945208</v>
      </c>
      <c r="AA79" s="31">
        <v>2303</v>
      </c>
      <c r="AB79" s="27">
        <f>AC79*1000/N79</f>
        <v>0.49010323451109911</v>
      </c>
      <c r="AC79" s="28">
        <f>AA79/365</f>
        <v>6.3095890410958901</v>
      </c>
      <c r="AD79" s="68">
        <v>19.734406</v>
      </c>
      <c r="AE79" s="68">
        <v>51.384771999999998</v>
      </c>
      <c r="AF79" s="26" t="s">
        <v>2570</v>
      </c>
      <c r="AG79" s="32" t="s">
        <v>2720</v>
      </c>
      <c r="AH79" s="68">
        <v>19.742332999999999</v>
      </c>
      <c r="AI79" s="68">
        <v>51.442138999999997</v>
      </c>
      <c r="AJ79" s="32" t="s">
        <v>2848</v>
      </c>
      <c r="AK79" s="32" t="s">
        <v>2914</v>
      </c>
    </row>
    <row r="80" spans="1:37" s="29" customFormat="1" ht="125.1" customHeight="1" x14ac:dyDescent="0.3">
      <c r="A80" s="69">
        <v>77</v>
      </c>
      <c r="B80" s="179" t="s">
        <v>398</v>
      </c>
      <c r="C80" s="25" t="s">
        <v>2053</v>
      </c>
      <c r="D80" s="25" t="s">
        <v>485</v>
      </c>
      <c r="E80" s="25" t="s">
        <v>486</v>
      </c>
      <c r="F80" s="25" t="s">
        <v>487</v>
      </c>
      <c r="G80" s="25" t="s">
        <v>325</v>
      </c>
      <c r="H80" s="25" t="s">
        <v>488</v>
      </c>
      <c r="I80" s="25" t="s">
        <v>25</v>
      </c>
      <c r="J80" s="25" t="s">
        <v>489</v>
      </c>
      <c r="K80" s="25" t="s">
        <v>125</v>
      </c>
      <c r="L80" s="25" t="s">
        <v>1008</v>
      </c>
      <c r="M80" s="33">
        <v>4911</v>
      </c>
      <c r="N80" s="33">
        <v>16.66</v>
      </c>
      <c r="O80" s="27">
        <v>39.287999999999997</v>
      </c>
      <c r="P80" s="28">
        <f t="shared" ref="P80:P96" si="50">Q80*1000/N80</f>
        <v>8.1318044459162966</v>
      </c>
      <c r="Q80" s="28">
        <f>O80/290</f>
        <v>0.1354758620689655</v>
      </c>
      <c r="R80" s="28">
        <v>353.59199999999998</v>
      </c>
      <c r="S80" s="28">
        <f>T80*1000/N80</f>
        <v>73.186240013246675</v>
      </c>
      <c r="T80" s="28">
        <f>R80/290</f>
        <v>1.2192827586206896</v>
      </c>
      <c r="U80" s="28">
        <v>88.397999999999996</v>
      </c>
      <c r="V80" s="28">
        <f t="shared" si="49"/>
        <v>18.296560003311669</v>
      </c>
      <c r="W80" s="28">
        <f>U80/290</f>
        <v>0.30482068965517239</v>
      </c>
      <c r="X80" s="28"/>
      <c r="Y80" s="28"/>
      <c r="Z80" s="28"/>
      <c r="AA80" s="28"/>
      <c r="AB80" s="28"/>
      <c r="AC80" s="28"/>
      <c r="AD80" s="68">
        <v>19.646806000000002</v>
      </c>
      <c r="AE80" s="68">
        <v>51.375360999999998</v>
      </c>
      <c r="AF80" s="27" t="s">
        <v>2571</v>
      </c>
      <c r="AG80" s="27" t="s">
        <v>2721</v>
      </c>
      <c r="AH80" s="68">
        <v>19.646806000000002</v>
      </c>
      <c r="AI80" s="68">
        <v>51.375360999999998</v>
      </c>
      <c r="AJ80" s="27" t="s">
        <v>2849</v>
      </c>
      <c r="AK80" s="27" t="s">
        <v>2721</v>
      </c>
    </row>
    <row r="81" spans="1:37" s="29" customFormat="1" ht="125.1" customHeight="1" x14ac:dyDescent="0.3">
      <c r="A81" s="25">
        <v>78</v>
      </c>
      <c r="B81" s="179" t="s">
        <v>404</v>
      </c>
      <c r="C81" s="25" t="s">
        <v>2037</v>
      </c>
      <c r="D81" s="25" t="s">
        <v>399</v>
      </c>
      <c r="E81" s="25" t="s">
        <v>405</v>
      </c>
      <c r="F81" s="25" t="s">
        <v>406</v>
      </c>
      <c r="G81" s="25" t="s">
        <v>402</v>
      </c>
      <c r="H81" s="25" t="s">
        <v>402</v>
      </c>
      <c r="I81" s="25" t="s">
        <v>126</v>
      </c>
      <c r="J81" s="25" t="s">
        <v>407</v>
      </c>
      <c r="K81" s="25" t="s">
        <v>125</v>
      </c>
      <c r="L81" s="25" t="s">
        <v>1008</v>
      </c>
      <c r="M81" s="33">
        <v>38901</v>
      </c>
      <c r="N81" s="33">
        <v>107</v>
      </c>
      <c r="O81" s="27">
        <v>35.15</v>
      </c>
      <c r="P81" s="28">
        <f t="shared" si="50"/>
        <v>0.90001280245807203</v>
      </c>
      <c r="Q81" s="28">
        <f>O81/365</f>
        <v>9.63013698630137E-2</v>
      </c>
      <c r="R81" s="28"/>
      <c r="S81" s="28"/>
      <c r="T81" s="28"/>
      <c r="U81" s="28">
        <v>515.53</v>
      </c>
      <c r="V81" s="28">
        <f t="shared" si="49"/>
        <v>13.200102419664574</v>
      </c>
      <c r="W81" s="28">
        <f>U81/365</f>
        <v>1.4124109589041096</v>
      </c>
      <c r="X81" s="28"/>
      <c r="Y81" s="28"/>
      <c r="Z81" s="28"/>
      <c r="AA81" s="28"/>
      <c r="AB81" s="27"/>
      <c r="AC81" s="28"/>
      <c r="AD81" s="68">
        <v>19.656193999999999</v>
      </c>
      <c r="AE81" s="68">
        <v>51.425944000000001</v>
      </c>
      <c r="AF81" s="27" t="s">
        <v>2572</v>
      </c>
      <c r="AG81" s="27" t="s">
        <v>2722</v>
      </c>
      <c r="AH81" s="68">
        <v>19.652443999999999</v>
      </c>
      <c r="AI81" s="68">
        <v>51.416167000000002</v>
      </c>
      <c r="AJ81" s="32" t="s">
        <v>2850</v>
      </c>
      <c r="AK81" s="32" t="s">
        <v>2915</v>
      </c>
    </row>
    <row r="82" spans="1:37" s="29" customFormat="1" ht="125.1" customHeight="1" x14ac:dyDescent="0.3">
      <c r="A82" s="69">
        <v>79</v>
      </c>
      <c r="B82" s="179" t="s">
        <v>408</v>
      </c>
      <c r="C82" s="25" t="s">
        <v>2039</v>
      </c>
      <c r="D82" s="25" t="s">
        <v>412</v>
      </c>
      <c r="E82" s="25" t="s">
        <v>413</v>
      </c>
      <c r="F82" s="25" t="s">
        <v>414</v>
      </c>
      <c r="G82" s="25" t="s">
        <v>331</v>
      </c>
      <c r="H82" s="25" t="s">
        <v>341</v>
      </c>
      <c r="I82" s="25" t="s">
        <v>25</v>
      </c>
      <c r="J82" s="25" t="s">
        <v>415</v>
      </c>
      <c r="K82" s="25" t="s">
        <v>125</v>
      </c>
      <c r="L82" s="25" t="s">
        <v>1004</v>
      </c>
      <c r="M82" s="33">
        <v>2542</v>
      </c>
      <c r="N82" s="33">
        <v>26.82</v>
      </c>
      <c r="O82" s="27">
        <v>12.069000000000001</v>
      </c>
      <c r="P82" s="28">
        <f t="shared" si="50"/>
        <v>3.0000000000000004</v>
      </c>
      <c r="Q82" s="28">
        <f>O82/150</f>
        <v>8.0460000000000004E-2</v>
      </c>
      <c r="R82" s="28">
        <v>88.506</v>
      </c>
      <c r="S82" s="28">
        <f t="shared" ref="S82:S95" si="51">T82*1000/N82</f>
        <v>22</v>
      </c>
      <c r="T82" s="28">
        <f>R82/150</f>
        <v>0.59004000000000001</v>
      </c>
      <c r="U82" s="28">
        <v>38.218499999999999</v>
      </c>
      <c r="V82" s="28">
        <f t="shared" si="49"/>
        <v>9.5</v>
      </c>
      <c r="W82" s="28">
        <f>U82/150</f>
        <v>0.25479000000000002</v>
      </c>
      <c r="X82" s="28"/>
      <c r="Y82" s="28"/>
      <c r="Z82" s="28"/>
      <c r="AA82" s="28"/>
      <c r="AB82" s="28"/>
      <c r="AC82" s="28"/>
      <c r="AD82" s="68">
        <v>20.136806</v>
      </c>
      <c r="AE82" s="68">
        <v>51.549194</v>
      </c>
      <c r="AF82" s="27" t="s">
        <v>2573</v>
      </c>
      <c r="AG82" s="27" t="s">
        <v>2723</v>
      </c>
      <c r="AH82" s="68">
        <v>20.136806</v>
      </c>
      <c r="AI82" s="68">
        <v>51.549194</v>
      </c>
      <c r="AJ82" s="27" t="s">
        <v>2573</v>
      </c>
      <c r="AK82" s="27" t="s">
        <v>2723</v>
      </c>
    </row>
    <row r="83" spans="1:37" s="29" customFormat="1" ht="125.1" customHeight="1" x14ac:dyDescent="0.3">
      <c r="A83" s="25">
        <v>80</v>
      </c>
      <c r="B83" s="179" t="s">
        <v>411</v>
      </c>
      <c r="C83" s="25" t="s">
        <v>2040</v>
      </c>
      <c r="D83" s="25" t="s">
        <v>417</v>
      </c>
      <c r="E83" s="25" t="s">
        <v>418</v>
      </c>
      <c r="F83" s="25" t="s">
        <v>419</v>
      </c>
      <c r="G83" s="25" t="s">
        <v>325</v>
      </c>
      <c r="H83" s="25" t="s">
        <v>420</v>
      </c>
      <c r="I83" s="25" t="s">
        <v>69</v>
      </c>
      <c r="J83" s="25" t="s">
        <v>421</v>
      </c>
      <c r="K83" s="25" t="s">
        <v>125</v>
      </c>
      <c r="L83" s="25" t="s">
        <v>1009</v>
      </c>
      <c r="M83" s="33">
        <v>137213</v>
      </c>
      <c r="N83" s="33">
        <v>376</v>
      </c>
      <c r="O83" s="27">
        <v>2950</v>
      </c>
      <c r="P83" s="28">
        <f t="shared" si="50"/>
        <v>21.49519090644127</v>
      </c>
      <c r="Q83" s="28">
        <f t="shared" ref="Q83:Q93" si="52">O83/365</f>
        <v>8.0821917808219172</v>
      </c>
      <c r="R83" s="28">
        <v>15200</v>
      </c>
      <c r="S83" s="28">
        <f t="shared" si="51"/>
        <v>110.75488195861266</v>
      </c>
      <c r="T83" s="28">
        <f t="shared" ref="T83:T95" si="53">R83/365</f>
        <v>41.643835616438359</v>
      </c>
      <c r="U83" s="28">
        <v>2734</v>
      </c>
      <c r="V83" s="28">
        <f t="shared" si="49"/>
        <v>19.92130574176625</v>
      </c>
      <c r="W83" s="28">
        <f t="shared" ref="W83:W98" si="54">U83/365</f>
        <v>7.4904109589041097</v>
      </c>
      <c r="X83" s="28"/>
      <c r="Y83" s="28"/>
      <c r="Z83" s="28"/>
      <c r="AA83" s="28"/>
      <c r="AB83" s="27"/>
      <c r="AC83" s="28"/>
      <c r="AD83" s="68">
        <v>19.624943999999999</v>
      </c>
      <c r="AE83" s="68">
        <v>51.228306000000003</v>
      </c>
      <c r="AF83" s="27" t="s">
        <v>2574</v>
      </c>
      <c r="AG83" s="27" t="s">
        <v>2724</v>
      </c>
      <c r="AH83" s="68">
        <v>19.626225000000002</v>
      </c>
      <c r="AI83" s="68">
        <v>51.227243999999999</v>
      </c>
      <c r="AJ83" s="27" t="s">
        <v>2851</v>
      </c>
      <c r="AK83" s="27" t="s">
        <v>2916</v>
      </c>
    </row>
    <row r="84" spans="1:37" s="29" customFormat="1" ht="125.1" customHeight="1" x14ac:dyDescent="0.3">
      <c r="A84" s="69">
        <v>81</v>
      </c>
      <c r="B84" s="179" t="s">
        <v>416</v>
      </c>
      <c r="C84" s="25" t="s">
        <v>2041</v>
      </c>
      <c r="D84" s="25" t="s">
        <v>423</v>
      </c>
      <c r="E84" s="25" t="s">
        <v>424</v>
      </c>
      <c r="F84" s="25" t="s">
        <v>425</v>
      </c>
      <c r="G84" s="25" t="s">
        <v>325</v>
      </c>
      <c r="H84" s="25" t="s">
        <v>420</v>
      </c>
      <c r="I84" s="25" t="s">
        <v>25</v>
      </c>
      <c r="J84" s="25" t="s">
        <v>426</v>
      </c>
      <c r="K84" s="25" t="s">
        <v>125</v>
      </c>
      <c r="L84" s="25" t="s">
        <v>1009</v>
      </c>
      <c r="M84" s="33">
        <v>3956</v>
      </c>
      <c r="N84" s="33">
        <v>10.84</v>
      </c>
      <c r="O84" s="27">
        <v>46.64</v>
      </c>
      <c r="P84" s="28">
        <f t="shared" si="50"/>
        <v>11.787898700904817</v>
      </c>
      <c r="Q84" s="28">
        <f t="shared" si="52"/>
        <v>0.12778082191780821</v>
      </c>
      <c r="R84" s="28">
        <v>223.87200000000001</v>
      </c>
      <c r="S84" s="28">
        <f t="shared" si="51"/>
        <v>56.581913764343128</v>
      </c>
      <c r="T84" s="28">
        <f t="shared" si="53"/>
        <v>0.61334794520547953</v>
      </c>
      <c r="U84" s="28">
        <v>64.510000000000005</v>
      </c>
      <c r="V84" s="28">
        <f t="shared" si="49"/>
        <v>16.304402770055098</v>
      </c>
      <c r="W84" s="28">
        <f t="shared" si="54"/>
        <v>0.17673972602739726</v>
      </c>
      <c r="X84" s="28"/>
      <c r="Y84" s="28"/>
      <c r="Z84" s="28"/>
      <c r="AA84" s="28"/>
      <c r="AB84" s="27"/>
      <c r="AC84" s="28"/>
      <c r="AD84" s="68">
        <v>19.611083000000001</v>
      </c>
      <c r="AE84" s="68">
        <v>51.233027999999997</v>
      </c>
      <c r="AF84" s="27" t="s">
        <v>2575</v>
      </c>
      <c r="AG84" s="27" t="s">
        <v>2725</v>
      </c>
      <c r="AH84" s="73">
        <v>19.611794440000001</v>
      </c>
      <c r="AI84" s="73">
        <v>51.232563890000002</v>
      </c>
      <c r="AJ84" s="27" t="s">
        <v>2575</v>
      </c>
      <c r="AK84" s="27" t="s">
        <v>2725</v>
      </c>
    </row>
    <row r="85" spans="1:37" s="29" customFormat="1" ht="125.1" customHeight="1" x14ac:dyDescent="0.3">
      <c r="A85" s="25">
        <v>82</v>
      </c>
      <c r="B85" s="179" t="s">
        <v>422</v>
      </c>
      <c r="C85" s="25" t="s">
        <v>2042</v>
      </c>
      <c r="D85" s="25" t="s">
        <v>428</v>
      </c>
      <c r="E85" s="25" t="s">
        <v>429</v>
      </c>
      <c r="F85" s="25" t="s">
        <v>430</v>
      </c>
      <c r="G85" s="25" t="s">
        <v>331</v>
      </c>
      <c r="H85" s="25" t="s">
        <v>431</v>
      </c>
      <c r="I85" s="25" t="s">
        <v>69</v>
      </c>
      <c r="J85" s="25" t="s">
        <v>432</v>
      </c>
      <c r="K85" s="25" t="s">
        <v>125</v>
      </c>
      <c r="L85" s="25" t="s">
        <v>1003</v>
      </c>
      <c r="M85" s="33">
        <v>264099</v>
      </c>
      <c r="N85" s="33">
        <v>723.56</v>
      </c>
      <c r="O85" s="27">
        <v>1787.95</v>
      </c>
      <c r="P85" s="28">
        <f t="shared" si="50"/>
        <v>6.7699888754007018</v>
      </c>
      <c r="Q85" s="28">
        <f t="shared" si="52"/>
        <v>4.8984931506849314</v>
      </c>
      <c r="R85" s="28">
        <v>13601.0985</v>
      </c>
      <c r="S85" s="28">
        <f t="shared" si="51"/>
        <v>51.499921999065513</v>
      </c>
      <c r="T85" s="28">
        <f t="shared" si="53"/>
        <v>37.263283561643838</v>
      </c>
      <c r="U85" s="28">
        <v>3303.8780000000002</v>
      </c>
      <c r="V85" s="28">
        <f t="shared" si="49"/>
        <v>12.5099791972265</v>
      </c>
      <c r="W85" s="28">
        <f t="shared" si="54"/>
        <v>9.0517205479452052</v>
      </c>
      <c r="X85" s="28"/>
      <c r="Y85" s="28"/>
      <c r="Z85" s="28"/>
      <c r="AA85" s="28"/>
      <c r="AB85" s="28"/>
      <c r="AC85" s="28"/>
      <c r="AD85" s="68">
        <v>20.062611</v>
      </c>
      <c r="AE85" s="68">
        <v>51.602778000000001</v>
      </c>
      <c r="AF85" s="27" t="s">
        <v>2576</v>
      </c>
      <c r="AG85" s="27" t="s">
        <v>2726</v>
      </c>
      <c r="AH85" s="68">
        <v>20.053583</v>
      </c>
      <c r="AI85" s="68">
        <v>51.592083000000002</v>
      </c>
      <c r="AJ85" s="27" t="s">
        <v>2852</v>
      </c>
      <c r="AK85" s="27" t="s">
        <v>2917</v>
      </c>
    </row>
    <row r="86" spans="1:37" s="29" customFormat="1" ht="125.1" customHeight="1" x14ac:dyDescent="0.3">
      <c r="A86" s="69">
        <v>83</v>
      </c>
      <c r="B86" s="179" t="s">
        <v>427</v>
      </c>
      <c r="C86" s="25" t="s">
        <v>2043</v>
      </c>
      <c r="D86" s="25" t="s">
        <v>434</v>
      </c>
      <c r="E86" s="25" t="s">
        <v>435</v>
      </c>
      <c r="F86" s="25" t="s">
        <v>436</v>
      </c>
      <c r="G86" s="25" t="s">
        <v>437</v>
      </c>
      <c r="H86" s="25" t="s">
        <v>435</v>
      </c>
      <c r="I86" s="25" t="s">
        <v>69</v>
      </c>
      <c r="J86" s="25" t="s">
        <v>438</v>
      </c>
      <c r="K86" s="25" t="s">
        <v>125</v>
      </c>
      <c r="L86" s="25" t="s">
        <v>1022</v>
      </c>
      <c r="M86" s="33">
        <v>1380467</v>
      </c>
      <c r="N86" s="33">
        <v>3782</v>
      </c>
      <c r="O86" s="27">
        <v>7454.5218000000004</v>
      </c>
      <c r="P86" s="28">
        <f t="shared" si="50"/>
        <v>5.4001447375093274</v>
      </c>
      <c r="Q86" s="28">
        <f t="shared" si="52"/>
        <v>20.423347397260276</v>
      </c>
      <c r="R86" s="28">
        <v>52913.300109999996</v>
      </c>
      <c r="S86" s="28">
        <f t="shared" si="51"/>
        <v>38.331027368283792</v>
      </c>
      <c r="T86" s="28">
        <f t="shared" si="53"/>
        <v>144.9679455068493</v>
      </c>
      <c r="U86" s="28">
        <v>9525.2222999999994</v>
      </c>
      <c r="V86" s="28">
        <f t="shared" si="49"/>
        <v>6.9001849423730279</v>
      </c>
      <c r="W86" s="28">
        <f t="shared" si="54"/>
        <v>26.096499452054793</v>
      </c>
      <c r="X86" s="28">
        <v>12976</v>
      </c>
      <c r="Y86" s="28">
        <f>Z86*1000/N86</f>
        <v>9.3999695746977405</v>
      </c>
      <c r="Z86" s="28">
        <f>X86/365</f>
        <v>35.550684931506851</v>
      </c>
      <c r="AA86" s="28">
        <v>1284</v>
      </c>
      <c r="AB86" s="28">
        <f>AC86*1000/N86</f>
        <v>0.93014495483291437</v>
      </c>
      <c r="AC86" s="28">
        <f>AA86/365</f>
        <v>3.5178082191780824</v>
      </c>
      <c r="AD86" s="68">
        <v>20.305</v>
      </c>
      <c r="AE86" s="68">
        <v>51.382916999999999</v>
      </c>
      <c r="AF86" s="26" t="s">
        <v>2577</v>
      </c>
      <c r="AG86" s="32" t="s">
        <v>2727</v>
      </c>
      <c r="AH86" s="68">
        <v>20.307278</v>
      </c>
      <c r="AI86" s="68">
        <v>51.382111000000002</v>
      </c>
      <c r="AJ86" s="32" t="s">
        <v>2853</v>
      </c>
      <c r="AK86" s="32" t="s">
        <v>2918</v>
      </c>
    </row>
    <row r="87" spans="1:37" s="29" customFormat="1" ht="125.1" customHeight="1" x14ac:dyDescent="0.3">
      <c r="A87" s="25">
        <v>84</v>
      </c>
      <c r="B87" s="179" t="s">
        <v>433</v>
      </c>
      <c r="C87" s="25" t="s">
        <v>2044</v>
      </c>
      <c r="D87" s="25" t="s">
        <v>440</v>
      </c>
      <c r="E87" s="25" t="s">
        <v>441</v>
      </c>
      <c r="F87" s="25" t="s">
        <v>442</v>
      </c>
      <c r="G87" s="25" t="s">
        <v>331</v>
      </c>
      <c r="H87" s="25" t="s">
        <v>443</v>
      </c>
      <c r="I87" s="25" t="s">
        <v>25</v>
      </c>
      <c r="J87" s="25" t="s">
        <v>444</v>
      </c>
      <c r="K87" s="25" t="s">
        <v>125</v>
      </c>
      <c r="L87" s="25" t="s">
        <v>999</v>
      </c>
      <c r="M87" s="33">
        <v>94611</v>
      </c>
      <c r="N87" s="33">
        <v>259.20999999999998</v>
      </c>
      <c r="O87" s="27">
        <v>882.72063000000003</v>
      </c>
      <c r="P87" s="28">
        <f t="shared" si="50"/>
        <v>9.3299359011284562</v>
      </c>
      <c r="Q87" s="28">
        <f t="shared" si="52"/>
        <v>2.4184126849315071</v>
      </c>
      <c r="R87" s="28">
        <v>5282.13213</v>
      </c>
      <c r="S87" s="28">
        <f t="shared" si="51"/>
        <v>55.829616437299215</v>
      </c>
      <c r="T87" s="28">
        <f t="shared" si="53"/>
        <v>14.471594876712329</v>
      </c>
      <c r="U87" s="28">
        <v>1119.2481299999999</v>
      </c>
      <c r="V87" s="28">
        <f t="shared" si="49"/>
        <v>11.829918725653766</v>
      </c>
      <c r="W87" s="28">
        <f t="shared" si="54"/>
        <v>3.0664332328767121</v>
      </c>
      <c r="X87" s="28"/>
      <c r="Y87" s="28"/>
      <c r="Z87" s="28"/>
      <c r="AA87" s="28"/>
      <c r="AB87" s="28"/>
      <c r="AC87" s="28"/>
      <c r="AD87" s="68">
        <v>19.800722</v>
      </c>
      <c r="AE87" s="68">
        <v>51.665694000000002</v>
      </c>
      <c r="AF87" s="27" t="s">
        <v>2578</v>
      </c>
      <c r="AG87" s="27" t="s">
        <v>2728</v>
      </c>
      <c r="AH87" s="73">
        <v>19.800008299999998</v>
      </c>
      <c r="AI87" s="73">
        <v>51.665778000000003</v>
      </c>
      <c r="AJ87" s="27" t="s">
        <v>2854</v>
      </c>
      <c r="AK87" s="27" t="s">
        <v>2919</v>
      </c>
    </row>
    <row r="88" spans="1:37" s="29" customFormat="1" ht="125.1" customHeight="1" x14ac:dyDescent="0.3">
      <c r="A88" s="69">
        <v>85</v>
      </c>
      <c r="B88" s="179" t="s">
        <v>439</v>
      </c>
      <c r="C88" s="25" t="s">
        <v>2045</v>
      </c>
      <c r="D88" s="25" t="s">
        <v>446</v>
      </c>
      <c r="E88" s="25" t="s">
        <v>447</v>
      </c>
      <c r="F88" s="25" t="s">
        <v>448</v>
      </c>
      <c r="G88" s="25" t="s">
        <v>331</v>
      </c>
      <c r="H88" s="25" t="s">
        <v>443</v>
      </c>
      <c r="I88" s="25" t="s">
        <v>25</v>
      </c>
      <c r="J88" s="25" t="s">
        <v>449</v>
      </c>
      <c r="K88" s="25" t="s">
        <v>125</v>
      </c>
      <c r="L88" s="25" t="s">
        <v>999</v>
      </c>
      <c r="M88" s="33">
        <v>3395</v>
      </c>
      <c r="N88" s="33">
        <v>9.3000000000000007</v>
      </c>
      <c r="O88" s="27">
        <v>22.644649999999999</v>
      </c>
      <c r="P88" s="28">
        <f t="shared" si="50"/>
        <v>6.6709824716453072</v>
      </c>
      <c r="Q88" s="28">
        <f t="shared" si="52"/>
        <v>6.2040136986301363E-2</v>
      </c>
      <c r="R88" s="28">
        <v>101.85</v>
      </c>
      <c r="S88" s="28">
        <f t="shared" si="51"/>
        <v>30.004418912947408</v>
      </c>
      <c r="T88" s="28">
        <f t="shared" si="53"/>
        <v>0.27904109589041093</v>
      </c>
      <c r="U88" s="28">
        <v>31.132149999999999</v>
      </c>
      <c r="V88" s="28">
        <f t="shared" si="49"/>
        <v>9.1713507143909254</v>
      </c>
      <c r="W88" s="28">
        <f t="shared" si="54"/>
        <v>8.5293561643835614E-2</v>
      </c>
      <c r="X88" s="28"/>
      <c r="Y88" s="28"/>
      <c r="Z88" s="28"/>
      <c r="AA88" s="28"/>
      <c r="AB88" s="28"/>
      <c r="AC88" s="28"/>
      <c r="AD88" s="68">
        <v>19.776807000000002</v>
      </c>
      <c r="AE88" s="68">
        <v>51.666066999999998</v>
      </c>
      <c r="AF88" s="27" t="s">
        <v>2579</v>
      </c>
      <c r="AG88" s="27" t="s">
        <v>2729</v>
      </c>
      <c r="AH88" s="68">
        <v>19.776807000000002</v>
      </c>
      <c r="AI88" s="68">
        <v>51.666066999999998</v>
      </c>
      <c r="AJ88" s="27" t="s">
        <v>2579</v>
      </c>
      <c r="AK88" s="27" t="s">
        <v>2729</v>
      </c>
    </row>
    <row r="89" spans="1:37" s="29" customFormat="1" ht="125.1" customHeight="1" x14ac:dyDescent="0.3">
      <c r="A89" s="25">
        <v>86</v>
      </c>
      <c r="B89" s="179" t="s">
        <v>445</v>
      </c>
      <c r="C89" s="25" t="s">
        <v>2046</v>
      </c>
      <c r="D89" s="25" t="s">
        <v>451</v>
      </c>
      <c r="E89" s="25" t="s">
        <v>452</v>
      </c>
      <c r="F89" s="25" t="s">
        <v>453</v>
      </c>
      <c r="G89" s="25" t="s">
        <v>454</v>
      </c>
      <c r="H89" s="25" t="s">
        <v>452</v>
      </c>
      <c r="I89" s="25" t="s">
        <v>69</v>
      </c>
      <c r="J89" s="25" t="s">
        <v>455</v>
      </c>
      <c r="K89" s="25" t="s">
        <v>38</v>
      </c>
      <c r="L89" s="25" t="s">
        <v>1038</v>
      </c>
      <c r="M89" s="33">
        <v>3934290</v>
      </c>
      <c r="N89" s="33">
        <v>10778.88</v>
      </c>
      <c r="O89" s="27">
        <v>16878.099999999999</v>
      </c>
      <c r="P89" s="28">
        <f t="shared" si="50"/>
        <v>4.2899976493859935</v>
      </c>
      <c r="Q89" s="28">
        <f t="shared" si="52"/>
        <v>46.241369863013695</v>
      </c>
      <c r="R89" s="28">
        <v>147535.875</v>
      </c>
      <c r="S89" s="28">
        <f t="shared" si="51"/>
        <v>37.499988562107454</v>
      </c>
      <c r="T89" s="28">
        <f t="shared" si="53"/>
        <v>404.20787671232875</v>
      </c>
      <c r="U89" s="28">
        <v>22818.882000000001</v>
      </c>
      <c r="V89" s="28">
        <f t="shared" si="49"/>
        <v>5.7999982309392859</v>
      </c>
      <c r="W89" s="28">
        <f t="shared" si="54"/>
        <v>62.51748493150685</v>
      </c>
      <c r="X89" s="28">
        <v>16550</v>
      </c>
      <c r="Y89" s="28">
        <f>Z89*1000/N89</f>
        <v>4.2066027039381328</v>
      </c>
      <c r="Z89" s="28">
        <f>X89/365</f>
        <v>45.342465753424655</v>
      </c>
      <c r="AA89" s="28">
        <v>6800</v>
      </c>
      <c r="AB89" s="28">
        <f>AC89*1000/N89</f>
        <v>1.7283926517691424</v>
      </c>
      <c r="AC89" s="28">
        <f>AA89/365</f>
        <v>18.63013698630137</v>
      </c>
      <c r="AD89" s="68">
        <v>19.394832999999998</v>
      </c>
      <c r="AE89" s="68">
        <v>51.348444000000001</v>
      </c>
      <c r="AF89" s="26" t="s">
        <v>2580</v>
      </c>
      <c r="AG89" s="32" t="s">
        <v>2730</v>
      </c>
      <c r="AH89" s="68">
        <v>19.384972000000001</v>
      </c>
      <c r="AI89" s="68">
        <v>51.345278</v>
      </c>
      <c r="AJ89" s="32" t="s">
        <v>2855</v>
      </c>
      <c r="AK89" s="32" t="s">
        <v>2920</v>
      </c>
    </row>
    <row r="90" spans="1:37" s="29" customFormat="1" ht="125.1" customHeight="1" x14ac:dyDescent="0.3">
      <c r="A90" s="69">
        <v>87</v>
      </c>
      <c r="B90" s="179" t="s">
        <v>450</v>
      </c>
      <c r="C90" s="25" t="s">
        <v>2047</v>
      </c>
      <c r="D90" s="25" t="s">
        <v>457</v>
      </c>
      <c r="E90" s="25" t="s">
        <v>458</v>
      </c>
      <c r="F90" s="25" t="s">
        <v>459</v>
      </c>
      <c r="G90" s="25" t="s">
        <v>318</v>
      </c>
      <c r="H90" s="25" t="s">
        <v>460</v>
      </c>
      <c r="I90" s="25" t="s">
        <v>25</v>
      </c>
      <c r="J90" s="25" t="s">
        <v>461</v>
      </c>
      <c r="K90" s="25" t="s">
        <v>38</v>
      </c>
      <c r="L90" s="25" t="s">
        <v>1026</v>
      </c>
      <c r="M90" s="33">
        <v>90300</v>
      </c>
      <c r="N90" s="33">
        <v>247</v>
      </c>
      <c r="O90" s="27">
        <v>778.83749999999998</v>
      </c>
      <c r="P90" s="28">
        <f t="shared" si="50"/>
        <v>8.6388719427652365</v>
      </c>
      <c r="Q90" s="28">
        <f t="shared" si="52"/>
        <v>2.1338013698630136</v>
      </c>
      <c r="R90" s="28">
        <v>4695.6000000000004</v>
      </c>
      <c r="S90" s="28">
        <f t="shared" si="51"/>
        <v>52.083633741888974</v>
      </c>
      <c r="T90" s="28">
        <f t="shared" si="53"/>
        <v>12.864657534246577</v>
      </c>
      <c r="U90" s="28">
        <v>954.92250000000001</v>
      </c>
      <c r="V90" s="28">
        <f t="shared" si="49"/>
        <v>10.592008208086073</v>
      </c>
      <c r="W90" s="28">
        <f t="shared" si="54"/>
        <v>2.6162260273972602</v>
      </c>
      <c r="X90" s="28"/>
      <c r="Y90" s="28"/>
      <c r="Z90" s="28"/>
      <c r="AA90" s="28"/>
      <c r="AB90" s="28"/>
      <c r="AC90" s="28"/>
      <c r="AD90" s="68">
        <v>19.458361</v>
      </c>
      <c r="AE90" s="68">
        <v>50.964832999999999</v>
      </c>
      <c r="AF90" s="27" t="s">
        <v>2581</v>
      </c>
      <c r="AG90" s="27" t="s">
        <v>2731</v>
      </c>
      <c r="AH90" s="73">
        <v>19.458372000000001</v>
      </c>
      <c r="AI90" s="73">
        <v>50.964832999999999</v>
      </c>
      <c r="AJ90" s="27" t="s">
        <v>2856</v>
      </c>
      <c r="AK90" s="27" t="s">
        <v>2921</v>
      </c>
    </row>
    <row r="91" spans="1:37" s="29" customFormat="1" ht="125.1" customHeight="1" x14ac:dyDescent="0.3">
      <c r="A91" s="25">
        <v>88</v>
      </c>
      <c r="B91" s="179" t="s">
        <v>456</v>
      </c>
      <c r="C91" s="25" t="s">
        <v>2048</v>
      </c>
      <c r="D91" s="25" t="s">
        <v>463</v>
      </c>
      <c r="E91" s="25" t="s">
        <v>464</v>
      </c>
      <c r="F91" s="25" t="s">
        <v>465</v>
      </c>
      <c r="G91" s="25" t="s">
        <v>318</v>
      </c>
      <c r="H91" s="25" t="s">
        <v>466</v>
      </c>
      <c r="I91" s="25" t="s">
        <v>69</v>
      </c>
      <c r="J91" s="25" t="s">
        <v>467</v>
      </c>
      <c r="K91" s="25" t="s">
        <v>38</v>
      </c>
      <c r="L91" s="25" t="s">
        <v>1044</v>
      </c>
      <c r="M91" s="33">
        <v>93436</v>
      </c>
      <c r="N91" s="33">
        <v>255.99</v>
      </c>
      <c r="O91" s="27">
        <v>1121.232</v>
      </c>
      <c r="P91" s="28">
        <f t="shared" si="50"/>
        <v>11.999955049613989</v>
      </c>
      <c r="Q91" s="28">
        <f t="shared" si="52"/>
        <v>3.071868493150685</v>
      </c>
      <c r="R91" s="28">
        <v>5783.6884</v>
      </c>
      <c r="S91" s="28">
        <f t="shared" si="51"/>
        <v>61.899768130925494</v>
      </c>
      <c r="T91" s="28">
        <f t="shared" si="53"/>
        <v>15.845721643835617</v>
      </c>
      <c r="U91" s="28">
        <v>1102.5447999999999</v>
      </c>
      <c r="V91" s="28">
        <f t="shared" si="49"/>
        <v>11.799955798787087</v>
      </c>
      <c r="W91" s="28">
        <f t="shared" si="54"/>
        <v>3.0206706849315066</v>
      </c>
      <c r="X91" s="28"/>
      <c r="Y91" s="28"/>
      <c r="Z91" s="28"/>
      <c r="AA91" s="28"/>
      <c r="AB91" s="28"/>
      <c r="AC91" s="28"/>
      <c r="AD91" s="68">
        <v>19.474944000000001</v>
      </c>
      <c r="AE91" s="68">
        <v>51.166310000000003</v>
      </c>
      <c r="AF91" s="27" t="s">
        <v>2582</v>
      </c>
      <c r="AG91" s="27" t="s">
        <v>2732</v>
      </c>
      <c r="AH91" s="73">
        <v>19.477555559999999</v>
      </c>
      <c r="AI91" s="73">
        <v>51.167861000000002</v>
      </c>
      <c r="AJ91" s="27" t="s">
        <v>2857</v>
      </c>
      <c r="AK91" s="27" t="s">
        <v>2922</v>
      </c>
    </row>
    <row r="92" spans="1:37" s="29" customFormat="1" ht="125.1" customHeight="1" x14ac:dyDescent="0.3">
      <c r="A92" s="69">
        <v>89</v>
      </c>
      <c r="B92" s="179" t="s">
        <v>462</v>
      </c>
      <c r="C92" s="25" t="s">
        <v>2049</v>
      </c>
      <c r="D92" s="25" t="s">
        <v>469</v>
      </c>
      <c r="E92" s="74" t="s">
        <v>470</v>
      </c>
      <c r="F92" s="25" t="s">
        <v>471</v>
      </c>
      <c r="G92" s="25" t="s">
        <v>454</v>
      </c>
      <c r="H92" s="25" t="s">
        <v>472</v>
      </c>
      <c r="I92" s="25" t="s">
        <v>25</v>
      </c>
      <c r="J92" s="25" t="s">
        <v>473</v>
      </c>
      <c r="K92" s="25" t="s">
        <v>38</v>
      </c>
      <c r="L92" s="25" t="s">
        <v>1027</v>
      </c>
      <c r="M92" s="33">
        <v>103210</v>
      </c>
      <c r="N92" s="33">
        <v>283</v>
      </c>
      <c r="O92" s="27">
        <v>1380.4</v>
      </c>
      <c r="P92" s="28">
        <f t="shared" si="50"/>
        <v>13.36366716685222</v>
      </c>
      <c r="Q92" s="28">
        <f t="shared" si="52"/>
        <v>3.7819178082191782</v>
      </c>
      <c r="R92" s="28">
        <v>7663.3</v>
      </c>
      <c r="S92" s="28">
        <f t="shared" si="51"/>
        <v>74.188489278280642</v>
      </c>
      <c r="T92" s="28">
        <f t="shared" si="53"/>
        <v>20.995342465753424</v>
      </c>
      <c r="U92" s="28">
        <v>1470.7</v>
      </c>
      <c r="V92" s="28">
        <f t="shared" si="49"/>
        <v>14.237862432837989</v>
      </c>
      <c r="W92" s="28">
        <f t="shared" si="54"/>
        <v>4.0293150684931511</v>
      </c>
      <c r="X92" s="28"/>
      <c r="Y92" s="28"/>
      <c r="Z92" s="28"/>
      <c r="AA92" s="28"/>
      <c r="AB92" s="28"/>
      <c r="AC92" s="28"/>
      <c r="AD92" s="68">
        <v>19.288</v>
      </c>
      <c r="AE92" s="68">
        <v>51.205361000000003</v>
      </c>
      <c r="AF92" s="27" t="s">
        <v>2583</v>
      </c>
      <c r="AG92" s="27" t="s">
        <v>2733</v>
      </c>
      <c r="AH92" s="68">
        <v>19.287666999999999</v>
      </c>
      <c r="AI92" s="68">
        <v>51.204943999999998</v>
      </c>
      <c r="AJ92" s="27" t="s">
        <v>2858</v>
      </c>
      <c r="AK92" s="27" t="s">
        <v>2923</v>
      </c>
    </row>
    <row r="93" spans="1:37" s="29" customFormat="1" ht="125.1" customHeight="1" x14ac:dyDescent="0.3">
      <c r="A93" s="25">
        <v>90</v>
      </c>
      <c r="B93" s="179" t="s">
        <v>468</v>
      </c>
      <c r="C93" s="25" t="s">
        <v>2050</v>
      </c>
      <c r="D93" s="25" t="s">
        <v>469</v>
      </c>
      <c r="E93" s="25" t="s">
        <v>475</v>
      </c>
      <c r="F93" s="25" t="s">
        <v>476</v>
      </c>
      <c r="G93" s="25" t="s">
        <v>454</v>
      </c>
      <c r="H93" s="25" t="s">
        <v>472</v>
      </c>
      <c r="I93" s="25" t="s">
        <v>25</v>
      </c>
      <c r="J93" s="25" t="s">
        <v>477</v>
      </c>
      <c r="K93" s="25" t="s">
        <v>38</v>
      </c>
      <c r="L93" s="25" t="s">
        <v>1045</v>
      </c>
      <c r="M93" s="33">
        <v>143951</v>
      </c>
      <c r="N93" s="33">
        <v>394.39</v>
      </c>
      <c r="O93" s="27">
        <v>2094.5</v>
      </c>
      <c r="P93" s="28">
        <f t="shared" si="50"/>
        <v>14.549953508921528</v>
      </c>
      <c r="Q93" s="28">
        <f t="shared" si="52"/>
        <v>5.7383561643835614</v>
      </c>
      <c r="R93" s="28">
        <v>11120.2</v>
      </c>
      <c r="S93" s="28">
        <f t="shared" si="51"/>
        <v>77.249173077063347</v>
      </c>
      <c r="T93" s="28">
        <f t="shared" si="53"/>
        <v>30.466301369863015</v>
      </c>
      <c r="U93" s="28">
        <v>2173.6999999999998</v>
      </c>
      <c r="V93" s="28">
        <f t="shared" si="49"/>
        <v>15.100135565692398</v>
      </c>
      <c r="W93" s="28">
        <f t="shared" si="54"/>
        <v>5.9553424657534242</v>
      </c>
      <c r="X93" s="28"/>
      <c r="Y93" s="28"/>
      <c r="Z93" s="28"/>
      <c r="AA93" s="28"/>
      <c r="AB93" s="28"/>
      <c r="AC93" s="28"/>
      <c r="AD93" s="68">
        <v>19.340667</v>
      </c>
      <c r="AE93" s="68">
        <v>51.221046000000001</v>
      </c>
      <c r="AF93" s="27" t="s">
        <v>2584</v>
      </c>
      <c r="AG93" s="27" t="s">
        <v>2734</v>
      </c>
      <c r="AH93" s="68">
        <v>19.340361000000001</v>
      </c>
      <c r="AI93" s="68">
        <v>51.221055999999997</v>
      </c>
      <c r="AJ93" s="27" t="s">
        <v>2859</v>
      </c>
      <c r="AK93" s="27" t="s">
        <v>2734</v>
      </c>
    </row>
    <row r="94" spans="1:37" s="29" customFormat="1" ht="125.1" customHeight="1" x14ac:dyDescent="0.3">
      <c r="A94" s="69">
        <v>91</v>
      </c>
      <c r="B94" s="179" t="s">
        <v>474</v>
      </c>
      <c r="C94" s="25" t="s">
        <v>2051</v>
      </c>
      <c r="D94" s="25" t="s">
        <v>469</v>
      </c>
      <c r="E94" s="25" t="s">
        <v>472</v>
      </c>
      <c r="F94" s="25" t="s">
        <v>479</v>
      </c>
      <c r="G94" s="25" t="s">
        <v>454</v>
      </c>
      <c r="H94" s="25" t="s">
        <v>472</v>
      </c>
      <c r="I94" s="25" t="s">
        <v>25</v>
      </c>
      <c r="J94" s="25" t="s">
        <v>477</v>
      </c>
      <c r="K94" s="25" t="s">
        <v>38</v>
      </c>
      <c r="L94" s="25" t="s">
        <v>1045</v>
      </c>
      <c r="M94" s="33">
        <v>112238</v>
      </c>
      <c r="N94" s="33">
        <v>307.5</v>
      </c>
      <c r="O94" s="27">
        <v>1240.23</v>
      </c>
      <c r="P94" s="28">
        <f t="shared" si="50"/>
        <v>11.019858723177396</v>
      </c>
      <c r="Q94" s="28">
        <f>O94/366</f>
        <v>3.3886065573770492</v>
      </c>
      <c r="R94" s="28">
        <v>7884.7</v>
      </c>
      <c r="S94" s="28">
        <f t="shared" si="51"/>
        <v>70.2501392137209</v>
      </c>
      <c r="T94" s="28">
        <f t="shared" si="53"/>
        <v>21.601917808219177</v>
      </c>
      <c r="U94" s="28">
        <v>1689.2</v>
      </c>
      <c r="V94" s="28">
        <f t="shared" si="49"/>
        <v>15.050228310502286</v>
      </c>
      <c r="W94" s="28">
        <f t="shared" si="54"/>
        <v>4.6279452054794525</v>
      </c>
      <c r="X94" s="28"/>
      <c r="Y94" s="28"/>
      <c r="Z94" s="28"/>
      <c r="AA94" s="28"/>
      <c r="AB94" s="28"/>
      <c r="AC94" s="28"/>
      <c r="AD94" s="68">
        <v>19.301805999999999</v>
      </c>
      <c r="AE94" s="68">
        <v>51.226056</v>
      </c>
      <c r="AF94" s="27" t="s">
        <v>2585</v>
      </c>
      <c r="AG94" s="27" t="s">
        <v>2735</v>
      </c>
      <c r="AH94" s="68">
        <v>19.300194000000001</v>
      </c>
      <c r="AI94" s="68">
        <v>51.226694000000002</v>
      </c>
      <c r="AJ94" s="27" t="s">
        <v>2860</v>
      </c>
      <c r="AK94" s="27" t="s">
        <v>2924</v>
      </c>
    </row>
    <row r="95" spans="1:37" s="29" customFormat="1" ht="125.1" customHeight="1" x14ac:dyDescent="0.3">
      <c r="A95" s="25">
        <v>92</v>
      </c>
      <c r="B95" s="179" t="s">
        <v>478</v>
      </c>
      <c r="C95" s="25" t="s">
        <v>2052</v>
      </c>
      <c r="D95" s="25" t="s">
        <v>469</v>
      </c>
      <c r="E95" s="25" t="s">
        <v>481</v>
      </c>
      <c r="F95" s="25" t="s">
        <v>482</v>
      </c>
      <c r="G95" s="25" t="s">
        <v>454</v>
      </c>
      <c r="H95" s="25" t="s">
        <v>472</v>
      </c>
      <c r="I95" s="25" t="s">
        <v>25</v>
      </c>
      <c r="J95" s="25" t="s">
        <v>483</v>
      </c>
      <c r="K95" s="25" t="s">
        <v>38</v>
      </c>
      <c r="L95" s="25" t="s">
        <v>1027</v>
      </c>
      <c r="M95" s="33">
        <v>31217</v>
      </c>
      <c r="N95" s="33">
        <v>85.53</v>
      </c>
      <c r="O95" s="27">
        <v>339.48500000000001</v>
      </c>
      <c r="P95" s="28">
        <f t="shared" si="50"/>
        <v>10.874498894083468</v>
      </c>
      <c r="Q95" s="28">
        <f t="shared" ref="Q95:Q100" si="55">O95/365</f>
        <v>0.93009589041095897</v>
      </c>
      <c r="R95" s="28">
        <v>2083.6999999999998</v>
      </c>
      <c r="S95" s="28">
        <f t="shared" si="51"/>
        <v>66.745786546096937</v>
      </c>
      <c r="T95" s="28">
        <f t="shared" si="53"/>
        <v>5.7087671232876707</v>
      </c>
      <c r="U95" s="28">
        <v>298.89999999999998</v>
      </c>
      <c r="V95" s="28">
        <f t="shared" si="49"/>
        <v>9.5744663812585173</v>
      </c>
      <c r="W95" s="28">
        <f t="shared" si="54"/>
        <v>0.81890410958904103</v>
      </c>
      <c r="X95" s="28">
        <v>131</v>
      </c>
      <c r="Y95" s="28">
        <f>Z95*1000/N95</f>
        <v>4.196236520390987</v>
      </c>
      <c r="Z95" s="28">
        <f>X95/365</f>
        <v>0.35890410958904112</v>
      </c>
      <c r="AA95" s="28">
        <v>53</v>
      </c>
      <c r="AB95" s="28">
        <f>AC95*1000/N95</f>
        <v>1.6977140120665823</v>
      </c>
      <c r="AC95" s="28">
        <f>AA95/365</f>
        <v>0.14520547945205478</v>
      </c>
      <c r="AD95" s="68">
        <v>19.244139000000001</v>
      </c>
      <c r="AE95" s="68">
        <v>51.228389</v>
      </c>
      <c r="AF95" s="27" t="s">
        <v>2586</v>
      </c>
      <c r="AG95" s="27" t="s">
        <v>2736</v>
      </c>
      <c r="AH95" s="68">
        <v>19.244610999999999</v>
      </c>
      <c r="AI95" s="68">
        <v>51.232056</v>
      </c>
      <c r="AJ95" s="27" t="s">
        <v>2861</v>
      </c>
      <c r="AK95" s="27" t="s">
        <v>2925</v>
      </c>
    </row>
    <row r="96" spans="1:37" s="29" customFormat="1" ht="125.1" customHeight="1" x14ac:dyDescent="0.3">
      <c r="A96" s="69">
        <v>93</v>
      </c>
      <c r="B96" s="179" t="s">
        <v>480</v>
      </c>
      <c r="C96" s="25" t="s">
        <v>2038</v>
      </c>
      <c r="D96" s="25" t="s">
        <v>399</v>
      </c>
      <c r="E96" s="25" t="s">
        <v>409</v>
      </c>
      <c r="F96" s="25" t="s">
        <v>410</v>
      </c>
      <c r="G96" s="25" t="s">
        <v>402</v>
      </c>
      <c r="H96" s="25" t="s">
        <v>402</v>
      </c>
      <c r="I96" s="25" t="s">
        <v>126</v>
      </c>
      <c r="J96" s="25" t="s">
        <v>969</v>
      </c>
      <c r="K96" s="25" t="s">
        <v>125</v>
      </c>
      <c r="L96" s="25" t="s">
        <v>1008</v>
      </c>
      <c r="M96" s="33">
        <v>30220</v>
      </c>
      <c r="N96" s="33">
        <v>82.79</v>
      </c>
      <c r="O96" s="27">
        <v>27.2</v>
      </c>
      <c r="P96" s="28">
        <f t="shared" si="50"/>
        <v>0.90011532727630716</v>
      </c>
      <c r="Q96" s="28">
        <f t="shared" si="55"/>
        <v>7.4520547945205476E-2</v>
      </c>
      <c r="R96" s="28"/>
      <c r="S96" s="28"/>
      <c r="T96" s="28"/>
      <c r="U96" s="28">
        <v>290</v>
      </c>
      <c r="V96" s="28">
        <f t="shared" si="49"/>
        <v>9.5968178275782741</v>
      </c>
      <c r="W96" s="28">
        <f t="shared" si="54"/>
        <v>0.79452054794520544</v>
      </c>
      <c r="X96" s="28"/>
      <c r="Y96" s="28"/>
      <c r="Z96" s="28"/>
      <c r="AA96" s="28"/>
      <c r="AB96" s="27"/>
      <c r="AC96" s="28"/>
      <c r="AD96" s="68">
        <v>19.691082999999999</v>
      </c>
      <c r="AE96" s="68">
        <v>51.392333000000001</v>
      </c>
      <c r="AF96" s="27" t="s">
        <v>2587</v>
      </c>
      <c r="AG96" s="27" t="s">
        <v>2737</v>
      </c>
      <c r="AH96" s="68">
        <v>19.692111000000001</v>
      </c>
      <c r="AI96" s="68">
        <v>51.389389000000001</v>
      </c>
      <c r="AJ96" s="32" t="s">
        <v>2862</v>
      </c>
      <c r="AK96" s="32" t="s">
        <v>2926</v>
      </c>
    </row>
    <row r="97" spans="1:37" s="29" customFormat="1" ht="125.1" customHeight="1" x14ac:dyDescent="0.3">
      <c r="A97" s="25">
        <v>94</v>
      </c>
      <c r="B97" s="179" t="s">
        <v>484</v>
      </c>
      <c r="C97" s="25" t="s">
        <v>2054</v>
      </c>
      <c r="D97" s="25" t="s">
        <v>2389</v>
      </c>
      <c r="E97" s="25" t="s">
        <v>2389</v>
      </c>
      <c r="F97" s="25" t="s">
        <v>491</v>
      </c>
      <c r="G97" s="25" t="s">
        <v>318</v>
      </c>
      <c r="H97" s="25" t="s">
        <v>492</v>
      </c>
      <c r="I97" s="25" t="s">
        <v>493</v>
      </c>
      <c r="J97" s="25" t="s">
        <v>494</v>
      </c>
      <c r="K97" s="25" t="s">
        <v>38</v>
      </c>
      <c r="L97" s="75" t="s">
        <v>1035</v>
      </c>
      <c r="M97" s="33">
        <v>142182</v>
      </c>
      <c r="N97" s="33">
        <v>389.54</v>
      </c>
      <c r="O97" s="26"/>
      <c r="P97" s="28">
        <f>Q97*1000/N97</f>
        <v>0</v>
      </c>
      <c r="Q97" s="28">
        <f t="shared" si="55"/>
        <v>0</v>
      </c>
      <c r="R97" s="28">
        <v>3696.732</v>
      </c>
      <c r="S97" s="28">
        <f t="shared" ref="S97:S127" si="56">T97*1000/N97</f>
        <v>25.999981713591229</v>
      </c>
      <c r="T97" s="28">
        <f>R97/365</f>
        <v>10.128032876712329</v>
      </c>
      <c r="U97" s="28">
        <v>1142.1906610000001</v>
      </c>
      <c r="V97" s="28">
        <f t="shared" si="49"/>
        <v>8.0332943528053118</v>
      </c>
      <c r="W97" s="28">
        <f t="shared" si="54"/>
        <v>3.1292894821917812</v>
      </c>
      <c r="X97" s="28"/>
      <c r="Y97" s="28"/>
      <c r="Z97" s="28"/>
      <c r="AA97" s="28"/>
      <c r="AB97" s="28"/>
      <c r="AC97" s="28"/>
      <c r="AD97" s="68">
        <v>19.446722000000001</v>
      </c>
      <c r="AE97" s="68">
        <v>51.072721999999999</v>
      </c>
      <c r="AF97" s="27" t="s">
        <v>2588</v>
      </c>
      <c r="AG97" s="27" t="s">
        <v>2738</v>
      </c>
      <c r="AH97" s="73">
        <v>19.446888999999999</v>
      </c>
      <c r="AI97" s="73">
        <v>51.073306000000002</v>
      </c>
      <c r="AJ97" s="27" t="s">
        <v>2863</v>
      </c>
      <c r="AK97" s="27" t="s">
        <v>2927</v>
      </c>
    </row>
    <row r="98" spans="1:37" s="29" customFormat="1" ht="125.1" customHeight="1" x14ac:dyDescent="0.3">
      <c r="A98" s="69">
        <v>95</v>
      </c>
      <c r="B98" s="179" t="s">
        <v>490</v>
      </c>
      <c r="C98" s="25" t="s">
        <v>2055</v>
      </c>
      <c r="D98" s="25" t="s">
        <v>496</v>
      </c>
      <c r="E98" s="25" t="s">
        <v>497</v>
      </c>
      <c r="F98" s="25" t="s">
        <v>498</v>
      </c>
      <c r="G98" s="25" t="s">
        <v>325</v>
      </c>
      <c r="H98" s="25" t="s">
        <v>488</v>
      </c>
      <c r="I98" s="25" t="s">
        <v>25</v>
      </c>
      <c r="J98" s="25" t="s">
        <v>499</v>
      </c>
      <c r="K98" s="25" t="s">
        <v>125</v>
      </c>
      <c r="L98" s="25" t="s">
        <v>1013</v>
      </c>
      <c r="M98" s="33">
        <v>179745</v>
      </c>
      <c r="N98" s="33">
        <v>492.5</v>
      </c>
      <c r="O98" s="27">
        <v>1123</v>
      </c>
      <c r="P98" s="28">
        <f t="shared" ref="P98:P128" si="57">Q98*1000/N98</f>
        <v>6.2471316320144634</v>
      </c>
      <c r="Q98" s="28">
        <f t="shared" si="55"/>
        <v>3.0767123287671234</v>
      </c>
      <c r="R98" s="28">
        <v>9573</v>
      </c>
      <c r="S98" s="28">
        <f t="shared" si="56"/>
        <v>53.253598498018214</v>
      </c>
      <c r="T98" s="28">
        <f>R98/365</f>
        <v>26.227397260273971</v>
      </c>
      <c r="U98" s="28">
        <v>1303</v>
      </c>
      <c r="V98" s="28">
        <f t="shared" si="49"/>
        <v>7.2484528196926492</v>
      </c>
      <c r="W98" s="28">
        <f t="shared" si="54"/>
        <v>3.56986301369863</v>
      </c>
      <c r="X98" s="28"/>
      <c r="Y98" s="28"/>
      <c r="Z98" s="28"/>
      <c r="AA98" s="28"/>
      <c r="AB98" s="28"/>
      <c r="AC98" s="28"/>
      <c r="AD98" s="68">
        <v>19.57375</v>
      </c>
      <c r="AE98" s="68">
        <v>51.339860999999999</v>
      </c>
      <c r="AF98" s="27" t="s">
        <v>2589</v>
      </c>
      <c r="AG98" s="27" t="s">
        <v>2739</v>
      </c>
      <c r="AH98" s="68">
        <v>19.572917</v>
      </c>
      <c r="AI98" s="68">
        <v>51.340260999999998</v>
      </c>
      <c r="AJ98" s="32" t="s">
        <v>2864</v>
      </c>
      <c r="AK98" s="32" t="s">
        <v>2928</v>
      </c>
    </row>
    <row r="99" spans="1:37" s="29" customFormat="1" ht="125.1" customHeight="1" x14ac:dyDescent="0.3">
      <c r="A99" s="25">
        <v>96</v>
      </c>
      <c r="B99" s="179" t="s">
        <v>495</v>
      </c>
      <c r="C99" s="25" t="s">
        <v>2056</v>
      </c>
      <c r="D99" s="25" t="s">
        <v>501</v>
      </c>
      <c r="E99" s="25" t="s">
        <v>501</v>
      </c>
      <c r="F99" s="25" t="s">
        <v>502</v>
      </c>
      <c r="G99" s="30" t="s">
        <v>318</v>
      </c>
      <c r="H99" s="25" t="s">
        <v>503</v>
      </c>
      <c r="I99" s="25" t="s">
        <v>25</v>
      </c>
      <c r="J99" s="25" t="s">
        <v>504</v>
      </c>
      <c r="K99" s="25" t="s">
        <v>38</v>
      </c>
      <c r="L99" s="25" t="s">
        <v>1045</v>
      </c>
      <c r="M99" s="33">
        <v>14498</v>
      </c>
      <c r="N99" s="33">
        <v>39.72</v>
      </c>
      <c r="O99" s="31">
        <v>65.241</v>
      </c>
      <c r="P99" s="28">
        <f t="shared" si="57"/>
        <v>4.5000620783843068</v>
      </c>
      <c r="Q99" s="28">
        <f t="shared" si="55"/>
        <v>0.17874246575342465</v>
      </c>
      <c r="R99" s="31">
        <v>724.9</v>
      </c>
      <c r="S99" s="28">
        <f t="shared" si="56"/>
        <v>50.000689759825633</v>
      </c>
      <c r="T99" s="28">
        <f>R99/365</f>
        <v>1.986027397260274</v>
      </c>
      <c r="U99" s="31">
        <v>188.47399999999999</v>
      </c>
      <c r="V99" s="28">
        <f t="shared" si="49"/>
        <v>13.000179337554664</v>
      </c>
      <c r="W99" s="28">
        <f>U99/365</f>
        <v>0.5163671232876712</v>
      </c>
      <c r="X99" s="27"/>
      <c r="Y99" s="28"/>
      <c r="Z99" s="28"/>
      <c r="AA99" s="28"/>
      <c r="AB99" s="28"/>
      <c r="AC99" s="28"/>
      <c r="AD99" s="68">
        <v>19.393471999999999</v>
      </c>
      <c r="AE99" s="68">
        <v>51.231471999999997</v>
      </c>
      <c r="AF99" s="26" t="s">
        <v>2590</v>
      </c>
      <c r="AG99" s="32" t="s">
        <v>2740</v>
      </c>
      <c r="AH99" s="68">
        <v>19.393471999999999</v>
      </c>
      <c r="AI99" s="68">
        <v>51.231471999999997</v>
      </c>
      <c r="AJ99" s="32" t="s">
        <v>2590</v>
      </c>
      <c r="AK99" s="32" t="s">
        <v>2740</v>
      </c>
    </row>
    <row r="100" spans="1:37" s="29" customFormat="1" ht="125.1" customHeight="1" x14ac:dyDescent="0.3">
      <c r="A100" s="69">
        <v>97</v>
      </c>
      <c r="B100" s="179" t="s">
        <v>500</v>
      </c>
      <c r="C100" s="25" t="s">
        <v>2057</v>
      </c>
      <c r="D100" s="25" t="s">
        <v>506</v>
      </c>
      <c r="E100" s="25" t="s">
        <v>506</v>
      </c>
      <c r="F100" s="25" t="s">
        <v>507</v>
      </c>
      <c r="G100" s="25" t="s">
        <v>454</v>
      </c>
      <c r="H100" s="25" t="s">
        <v>472</v>
      </c>
      <c r="I100" s="25" t="s">
        <v>25</v>
      </c>
      <c r="J100" s="25" t="s">
        <v>508</v>
      </c>
      <c r="K100" s="25" t="s">
        <v>38</v>
      </c>
      <c r="L100" s="25" t="s">
        <v>1045</v>
      </c>
      <c r="M100" s="33">
        <v>3505326</v>
      </c>
      <c r="N100" s="33">
        <v>9603.6299999999992</v>
      </c>
      <c r="O100" s="27">
        <v>11017.929</v>
      </c>
      <c r="P100" s="28">
        <f t="shared" si="57"/>
        <v>3.1431976085412572</v>
      </c>
      <c r="Q100" s="28">
        <f t="shared" si="55"/>
        <v>30.18610684931507</v>
      </c>
      <c r="R100" s="26"/>
      <c r="S100" s="28">
        <f t="shared" si="56"/>
        <v>0</v>
      </c>
      <c r="T100" s="28">
        <f>R100/366</f>
        <v>0</v>
      </c>
      <c r="U100" s="27"/>
      <c r="V100" s="28">
        <f t="shared" si="49"/>
        <v>0</v>
      </c>
      <c r="W100" s="28">
        <f>U100/365</f>
        <v>0</v>
      </c>
      <c r="X100" s="27"/>
      <c r="Y100" s="28"/>
      <c r="Z100" s="28"/>
      <c r="AA100" s="27"/>
      <c r="AB100" s="28"/>
      <c r="AC100" s="28"/>
      <c r="AD100" s="68">
        <v>19.300205999999999</v>
      </c>
      <c r="AE100" s="68">
        <v>51.273555999999999</v>
      </c>
      <c r="AF100" s="26" t="s">
        <v>2591</v>
      </c>
      <c r="AG100" s="32" t="s">
        <v>2741</v>
      </c>
      <c r="AH100" s="68">
        <v>19.301110999999999</v>
      </c>
      <c r="AI100" s="68">
        <v>51.273860999999997</v>
      </c>
      <c r="AJ100" s="32" t="s">
        <v>2865</v>
      </c>
      <c r="AK100" s="32" t="s">
        <v>2929</v>
      </c>
    </row>
    <row r="101" spans="1:37" s="29" customFormat="1" ht="125.1" customHeight="1" x14ac:dyDescent="0.3">
      <c r="A101" s="25">
        <v>98</v>
      </c>
      <c r="B101" s="179" t="s">
        <v>505</v>
      </c>
      <c r="C101" s="25" t="s">
        <v>2058</v>
      </c>
      <c r="D101" s="25" t="s">
        <v>510</v>
      </c>
      <c r="E101" s="25" t="s">
        <v>510</v>
      </c>
      <c r="F101" s="25" t="s">
        <v>511</v>
      </c>
      <c r="G101" s="25" t="s">
        <v>454</v>
      </c>
      <c r="H101" s="25" t="s">
        <v>452</v>
      </c>
      <c r="I101" s="25" t="s">
        <v>25</v>
      </c>
      <c r="J101" s="25" t="s">
        <v>512</v>
      </c>
      <c r="K101" s="25" t="s">
        <v>38</v>
      </c>
      <c r="L101" s="25" t="s">
        <v>1045</v>
      </c>
      <c r="M101" s="33">
        <v>8728.5</v>
      </c>
      <c r="N101" s="33">
        <v>23.92</v>
      </c>
      <c r="O101" s="27">
        <v>56.74</v>
      </c>
      <c r="P101" s="28">
        <f t="shared" si="57"/>
        <v>6.4988317221789531</v>
      </c>
      <c r="Q101" s="28">
        <f>O101/365</f>
        <v>0.15545205479452057</v>
      </c>
      <c r="R101" s="28">
        <v>232.18</v>
      </c>
      <c r="S101" s="28">
        <f t="shared" si="56"/>
        <v>26.593210244192971</v>
      </c>
      <c r="T101" s="28">
        <f>R101/365</f>
        <v>0.63610958904109594</v>
      </c>
      <c r="U101" s="28">
        <v>59.401000000000003</v>
      </c>
      <c r="V101" s="28">
        <f t="shared" si="49"/>
        <v>6.8036147890227694</v>
      </c>
      <c r="W101" s="28">
        <f>U101/365</f>
        <v>0.16274246575342466</v>
      </c>
      <c r="X101" s="28"/>
      <c r="Y101" s="28"/>
      <c r="Z101" s="28"/>
      <c r="AA101" s="28"/>
      <c r="AB101" s="28"/>
      <c r="AC101" s="28"/>
      <c r="AD101" s="68">
        <v>19.327417000000001</v>
      </c>
      <c r="AE101" s="68">
        <v>51.300193999999998</v>
      </c>
      <c r="AF101" s="27" t="s">
        <v>2592</v>
      </c>
      <c r="AG101" s="27" t="s">
        <v>2742</v>
      </c>
      <c r="AH101" s="68">
        <v>19.327417000000001</v>
      </c>
      <c r="AI101" s="68">
        <v>51.300193999999998</v>
      </c>
      <c r="AJ101" s="27" t="s">
        <v>2592</v>
      </c>
      <c r="AK101" s="27" t="s">
        <v>2742</v>
      </c>
    </row>
    <row r="102" spans="1:37" s="29" customFormat="1" ht="125.1" customHeight="1" x14ac:dyDescent="0.3">
      <c r="A102" s="69">
        <v>99</v>
      </c>
      <c r="B102" s="179" t="s">
        <v>509</v>
      </c>
      <c r="C102" s="25" t="s">
        <v>2059</v>
      </c>
      <c r="D102" s="25" t="s">
        <v>514</v>
      </c>
      <c r="E102" s="25" t="s">
        <v>515</v>
      </c>
      <c r="F102" s="25" t="s">
        <v>516</v>
      </c>
      <c r="G102" s="25" t="s">
        <v>454</v>
      </c>
      <c r="H102" s="25" t="s">
        <v>517</v>
      </c>
      <c r="I102" s="25" t="s">
        <v>25</v>
      </c>
      <c r="J102" s="25" t="s">
        <v>518</v>
      </c>
      <c r="K102" s="25" t="s">
        <v>38</v>
      </c>
      <c r="L102" s="25" t="s">
        <v>1045</v>
      </c>
      <c r="M102" s="33">
        <v>160482</v>
      </c>
      <c r="N102" s="33">
        <v>439.68</v>
      </c>
      <c r="O102" s="27">
        <v>722.16899999999998</v>
      </c>
      <c r="P102" s="28">
        <f t="shared" si="57"/>
        <v>4.499966351618113</v>
      </c>
      <c r="Q102" s="28">
        <f t="shared" ref="Q102:Q110" si="58">O102/365</f>
        <v>1.9785452054794521</v>
      </c>
      <c r="R102" s="28">
        <v>5937.8339999999998</v>
      </c>
      <c r="S102" s="28">
        <f t="shared" si="56"/>
        <v>36.99972333552671</v>
      </c>
      <c r="T102" s="28">
        <f t="shared" ref="T102:T110" si="59">R102/365</f>
        <v>16.268038356164382</v>
      </c>
      <c r="U102" s="28">
        <v>617.85569999999996</v>
      </c>
      <c r="V102" s="28">
        <f t="shared" si="49"/>
        <v>3.8499712119399412</v>
      </c>
      <c r="W102" s="28">
        <f t="shared" ref="W102:W110" si="60">U102/365</f>
        <v>1.6927553424657533</v>
      </c>
      <c r="X102" s="28"/>
      <c r="Y102" s="28"/>
      <c r="Z102" s="28"/>
      <c r="AA102" s="28"/>
      <c r="AB102" s="28"/>
      <c r="AC102" s="28"/>
      <c r="AD102" s="68">
        <v>19.104111</v>
      </c>
      <c r="AE102" s="68">
        <v>51.333694000000001</v>
      </c>
      <c r="AF102" s="27" t="s">
        <v>2593</v>
      </c>
      <c r="AG102" s="27" t="s">
        <v>2743</v>
      </c>
      <c r="AH102" s="68">
        <v>19.104111</v>
      </c>
      <c r="AI102" s="68">
        <v>51.333694000000001</v>
      </c>
      <c r="AJ102" s="27" t="s">
        <v>2866</v>
      </c>
      <c r="AK102" s="27" t="s">
        <v>2743</v>
      </c>
    </row>
    <row r="103" spans="1:37" s="29" customFormat="1" ht="125.1" customHeight="1" x14ac:dyDescent="0.3">
      <c r="A103" s="25">
        <v>100</v>
      </c>
      <c r="B103" s="179" t="s">
        <v>513</v>
      </c>
      <c r="C103" s="25" t="s">
        <v>2060</v>
      </c>
      <c r="D103" s="25" t="s">
        <v>520</v>
      </c>
      <c r="E103" s="25" t="s">
        <v>521</v>
      </c>
      <c r="F103" s="25" t="s">
        <v>522</v>
      </c>
      <c r="G103" s="25" t="s">
        <v>454</v>
      </c>
      <c r="H103" s="25" t="s">
        <v>517</v>
      </c>
      <c r="I103" s="25" t="s">
        <v>25</v>
      </c>
      <c r="J103" s="25" t="s">
        <v>523</v>
      </c>
      <c r="K103" s="25" t="s">
        <v>38</v>
      </c>
      <c r="L103" s="25" t="s">
        <v>1045</v>
      </c>
      <c r="M103" s="33">
        <v>28424</v>
      </c>
      <c r="N103" s="33">
        <v>77.87</v>
      </c>
      <c r="O103" s="27">
        <v>119.38</v>
      </c>
      <c r="P103" s="28">
        <f t="shared" si="57"/>
        <v>4.2001861198238712</v>
      </c>
      <c r="Q103" s="28">
        <f t="shared" si="58"/>
        <v>0.32706849315068492</v>
      </c>
      <c r="R103" s="28">
        <v>957.88879999999995</v>
      </c>
      <c r="S103" s="28">
        <f t="shared" si="56"/>
        <v>33.701719233495936</v>
      </c>
      <c r="T103" s="28">
        <f t="shared" si="59"/>
        <v>2.6243528767123285</v>
      </c>
      <c r="U103" s="28">
        <v>162.01679999999999</v>
      </c>
      <c r="V103" s="28">
        <f t="shared" si="49"/>
        <v>5.7002907902352176</v>
      </c>
      <c r="W103" s="28">
        <f t="shared" si="60"/>
        <v>0.4438816438356164</v>
      </c>
      <c r="X103" s="28"/>
      <c r="Y103" s="28"/>
      <c r="Z103" s="28"/>
      <c r="AA103" s="28"/>
      <c r="AB103" s="28"/>
      <c r="AC103" s="28"/>
      <c r="AD103" s="68">
        <v>19.112444</v>
      </c>
      <c r="AE103" s="68">
        <v>51.326639</v>
      </c>
      <c r="AF103" s="27" t="s">
        <v>2594</v>
      </c>
      <c r="AG103" s="27" t="s">
        <v>2744</v>
      </c>
      <c r="AH103" s="73">
        <v>19.112444400000001</v>
      </c>
      <c r="AI103" s="73">
        <v>51.326639</v>
      </c>
      <c r="AJ103" s="27" t="s">
        <v>2594</v>
      </c>
      <c r="AK103" s="27" t="s">
        <v>2744</v>
      </c>
    </row>
    <row r="104" spans="1:37" s="29" customFormat="1" ht="125.1" customHeight="1" x14ac:dyDescent="0.3">
      <c r="A104" s="69">
        <v>101</v>
      </c>
      <c r="B104" s="179" t="s">
        <v>519</v>
      </c>
      <c r="C104" s="25" t="s">
        <v>2061</v>
      </c>
      <c r="D104" s="25" t="s">
        <v>525</v>
      </c>
      <c r="E104" s="25" t="s">
        <v>503</v>
      </c>
      <c r="F104" s="25" t="s">
        <v>526</v>
      </c>
      <c r="G104" s="25" t="s">
        <v>318</v>
      </c>
      <c r="H104" s="25" t="s">
        <v>503</v>
      </c>
      <c r="I104" s="25" t="s">
        <v>69</v>
      </c>
      <c r="J104" s="25" t="s">
        <v>527</v>
      </c>
      <c r="K104" s="25" t="s">
        <v>38</v>
      </c>
      <c r="L104" s="76" t="s">
        <v>1025</v>
      </c>
      <c r="M104" s="33">
        <v>211476</v>
      </c>
      <c r="N104" s="33">
        <v>579.39</v>
      </c>
      <c r="O104" s="27">
        <v>1850.415</v>
      </c>
      <c r="P104" s="28">
        <f t="shared" si="57"/>
        <v>8.7499441429543161</v>
      </c>
      <c r="Q104" s="28">
        <f t="shared" si="58"/>
        <v>5.0696301369863015</v>
      </c>
      <c r="R104" s="28">
        <v>10256.585999999999</v>
      </c>
      <c r="S104" s="28">
        <f t="shared" si="56"/>
        <v>48.499690392375349</v>
      </c>
      <c r="T104" s="28">
        <f t="shared" si="59"/>
        <v>28.100235616438354</v>
      </c>
      <c r="U104" s="28">
        <v>1230.7903200000001</v>
      </c>
      <c r="V104" s="28">
        <f t="shared" si="49"/>
        <v>5.8199628470850433</v>
      </c>
      <c r="W104" s="28">
        <f t="shared" si="60"/>
        <v>3.3720282739726031</v>
      </c>
      <c r="X104" s="28"/>
      <c r="Y104" s="28"/>
      <c r="Z104" s="28"/>
      <c r="AA104" s="28"/>
      <c r="AB104" s="28"/>
      <c r="AC104" s="28"/>
      <c r="AD104" s="68">
        <v>19.501389</v>
      </c>
      <c r="AE104" s="68">
        <v>51.196916999999999</v>
      </c>
      <c r="AF104" s="27" t="s">
        <v>2595</v>
      </c>
      <c r="AG104" s="27" t="s">
        <v>2745</v>
      </c>
      <c r="AH104" s="73">
        <v>19.5006111</v>
      </c>
      <c r="AI104" s="73">
        <v>51.196389000000003</v>
      </c>
      <c r="AJ104" s="27" t="s">
        <v>2867</v>
      </c>
      <c r="AK104" s="27" t="s">
        <v>2930</v>
      </c>
    </row>
    <row r="105" spans="1:37" s="29" customFormat="1" ht="125.1" customHeight="1" x14ac:dyDescent="0.3">
      <c r="A105" s="25">
        <v>102</v>
      </c>
      <c r="B105" s="179" t="s">
        <v>959</v>
      </c>
      <c r="C105" s="25" t="s">
        <v>2062</v>
      </c>
      <c r="D105" s="25" t="s">
        <v>529</v>
      </c>
      <c r="E105" s="25" t="s">
        <v>530</v>
      </c>
      <c r="F105" s="25" t="s">
        <v>531</v>
      </c>
      <c r="G105" s="25" t="s">
        <v>318</v>
      </c>
      <c r="H105" s="25" t="s">
        <v>532</v>
      </c>
      <c r="I105" s="25" t="s">
        <v>25</v>
      </c>
      <c r="J105" s="25" t="s">
        <v>533</v>
      </c>
      <c r="K105" s="25" t="s">
        <v>38</v>
      </c>
      <c r="L105" s="76" t="s">
        <v>1028</v>
      </c>
      <c r="M105" s="33">
        <v>128773</v>
      </c>
      <c r="N105" s="33">
        <v>352.8</v>
      </c>
      <c r="O105" s="27">
        <v>804.83</v>
      </c>
      <c r="P105" s="28">
        <f t="shared" si="57"/>
        <v>6.2500388283167139</v>
      </c>
      <c r="Q105" s="28">
        <f t="shared" si="58"/>
        <v>2.205013698630137</v>
      </c>
      <c r="R105" s="28">
        <v>5794.7849999999999</v>
      </c>
      <c r="S105" s="28">
        <f t="shared" si="56"/>
        <v>45.000349454850429</v>
      </c>
      <c r="T105" s="28">
        <f t="shared" si="59"/>
        <v>15.876123287671232</v>
      </c>
      <c r="U105" s="28">
        <v>624.54899999999998</v>
      </c>
      <c r="V105" s="28">
        <f t="shared" si="49"/>
        <v>4.8500372751840457</v>
      </c>
      <c r="W105" s="28">
        <f t="shared" si="60"/>
        <v>1.7110931506849314</v>
      </c>
      <c r="X105" s="28"/>
      <c r="Y105" s="28"/>
      <c r="Z105" s="28"/>
      <c r="AA105" s="28"/>
      <c r="AB105" s="28"/>
      <c r="AC105" s="28"/>
      <c r="AD105" s="68">
        <v>19.336221999999999</v>
      </c>
      <c r="AE105" s="68">
        <v>51.152889000000002</v>
      </c>
      <c r="AF105" s="27" t="s">
        <v>2596</v>
      </c>
      <c r="AG105" s="27" t="s">
        <v>2746</v>
      </c>
      <c r="AH105" s="73">
        <v>19.337461000000001</v>
      </c>
      <c r="AI105" s="73">
        <v>51.153319000000003</v>
      </c>
      <c r="AJ105" s="27" t="s">
        <v>2868</v>
      </c>
      <c r="AK105" s="27" t="s">
        <v>2931</v>
      </c>
    </row>
    <row r="106" spans="1:37" s="29" customFormat="1" ht="125.1" customHeight="1" x14ac:dyDescent="0.3">
      <c r="A106" s="69">
        <v>103</v>
      </c>
      <c r="B106" s="179" t="s">
        <v>524</v>
      </c>
      <c r="C106" s="25" t="s">
        <v>2063</v>
      </c>
      <c r="D106" s="25" t="s">
        <v>535</v>
      </c>
      <c r="E106" s="25" t="s">
        <v>536</v>
      </c>
      <c r="F106" s="25" t="s">
        <v>537</v>
      </c>
      <c r="G106" s="25" t="s">
        <v>454</v>
      </c>
      <c r="H106" s="25" t="s">
        <v>536</v>
      </c>
      <c r="I106" s="25" t="s">
        <v>69</v>
      </c>
      <c r="J106" s="25" t="s">
        <v>538</v>
      </c>
      <c r="K106" s="25" t="s">
        <v>38</v>
      </c>
      <c r="L106" s="76" t="s">
        <v>1033</v>
      </c>
      <c r="M106" s="33">
        <v>290152</v>
      </c>
      <c r="N106" s="33">
        <v>794.94</v>
      </c>
      <c r="O106" s="27">
        <v>1662.5709999999999</v>
      </c>
      <c r="P106" s="28">
        <f t="shared" si="57"/>
        <v>5.7299784148437496</v>
      </c>
      <c r="Q106" s="28">
        <f t="shared" si="58"/>
        <v>4.5549890410958902</v>
      </c>
      <c r="R106" s="28">
        <v>19100.705999999998</v>
      </c>
      <c r="S106" s="28">
        <f t="shared" si="56"/>
        <v>65.829749880321799</v>
      </c>
      <c r="T106" s="28">
        <f t="shared" si="59"/>
        <v>52.330701369863007</v>
      </c>
      <c r="U106" s="28">
        <v>2094.8969999999999</v>
      </c>
      <c r="V106" s="28">
        <f t="shared" si="49"/>
        <v>7.2199711118026997</v>
      </c>
      <c r="W106" s="28">
        <f t="shared" si="60"/>
        <v>5.7394438356164379</v>
      </c>
      <c r="X106" s="28"/>
      <c r="Y106" s="28"/>
      <c r="Z106" s="28"/>
      <c r="AA106" s="28"/>
      <c r="AB106" s="28"/>
      <c r="AC106" s="28"/>
      <c r="AD106" s="68">
        <v>19.207972000000002</v>
      </c>
      <c r="AE106" s="68">
        <v>51.445082999999997</v>
      </c>
      <c r="AF106" s="26" t="s">
        <v>2597</v>
      </c>
      <c r="AG106" s="32" t="s">
        <v>2747</v>
      </c>
      <c r="AH106" s="68">
        <v>19.213639000000001</v>
      </c>
      <c r="AI106" s="68">
        <v>51.457693999999996</v>
      </c>
      <c r="AJ106" s="32" t="s">
        <v>2869</v>
      </c>
      <c r="AK106" s="32" t="s">
        <v>2932</v>
      </c>
    </row>
    <row r="107" spans="1:37" s="29" customFormat="1" ht="125.1" customHeight="1" x14ac:dyDescent="0.3">
      <c r="A107" s="25">
        <v>104</v>
      </c>
      <c r="B107" s="179" t="s">
        <v>528</v>
      </c>
      <c r="C107" s="25" t="s">
        <v>2064</v>
      </c>
      <c r="D107" s="25" t="s">
        <v>540</v>
      </c>
      <c r="E107" s="25" t="s">
        <v>492</v>
      </c>
      <c r="F107" s="25" t="s">
        <v>541</v>
      </c>
      <c r="G107" s="25" t="s">
        <v>318</v>
      </c>
      <c r="H107" s="25" t="s">
        <v>492</v>
      </c>
      <c r="I107" s="25" t="s">
        <v>69</v>
      </c>
      <c r="J107" s="25" t="s">
        <v>542</v>
      </c>
      <c r="K107" s="25" t="s">
        <v>38</v>
      </c>
      <c r="L107" s="75" t="s">
        <v>1035</v>
      </c>
      <c r="M107" s="33">
        <v>3885260</v>
      </c>
      <c r="N107" s="33">
        <v>10644.5479</v>
      </c>
      <c r="O107" s="27">
        <v>21629.242399999999</v>
      </c>
      <c r="P107" s="28">
        <f t="shared" si="57"/>
        <v>5.5670000184943866</v>
      </c>
      <c r="Q107" s="28">
        <f t="shared" si="58"/>
        <v>59.258198356164378</v>
      </c>
      <c r="R107" s="28">
        <v>148288.71799999999</v>
      </c>
      <c r="S107" s="28">
        <f t="shared" si="56"/>
        <v>38.167000053987501</v>
      </c>
      <c r="T107" s="28">
        <f t="shared" si="59"/>
        <v>406.27046027397256</v>
      </c>
      <c r="U107" s="28">
        <v>33570.563499999997</v>
      </c>
      <c r="V107" s="28">
        <f t="shared" si="49"/>
        <v>8.6404934657058057</v>
      </c>
      <c r="W107" s="28">
        <f t="shared" si="60"/>
        <v>91.974146575342459</v>
      </c>
      <c r="X107" s="28">
        <v>38998</v>
      </c>
      <c r="Y107" s="28">
        <f>Z107*1000/N107</f>
        <v>10.037423535520787</v>
      </c>
      <c r="Z107" s="28">
        <f>X107/365</f>
        <v>106.84383561643835</v>
      </c>
      <c r="AA107" s="28">
        <v>2030</v>
      </c>
      <c r="AB107" s="28">
        <f>AC107*1000/N107</f>
        <v>0.52248755774929989</v>
      </c>
      <c r="AC107" s="28">
        <f>AA107/365</f>
        <v>5.5616438356164384</v>
      </c>
      <c r="AD107" s="68">
        <v>19.422499999999999</v>
      </c>
      <c r="AE107" s="68">
        <v>51.047778000000001</v>
      </c>
      <c r="AF107" s="26" t="s">
        <v>2598</v>
      </c>
      <c r="AG107" s="32" t="s">
        <v>2748</v>
      </c>
      <c r="AH107" s="68">
        <v>19.417777999999998</v>
      </c>
      <c r="AI107" s="68">
        <v>51.043889</v>
      </c>
      <c r="AJ107" s="26" t="s">
        <v>2870</v>
      </c>
      <c r="AK107" s="32" t="s">
        <v>2933</v>
      </c>
    </row>
    <row r="108" spans="1:37" s="29" customFormat="1" ht="125.1" customHeight="1" x14ac:dyDescent="0.3">
      <c r="A108" s="69">
        <v>105</v>
      </c>
      <c r="B108" s="179" t="s">
        <v>534</v>
      </c>
      <c r="C108" s="25" t="s">
        <v>2065</v>
      </c>
      <c r="D108" s="25" t="s">
        <v>544</v>
      </c>
      <c r="E108" s="25" t="s">
        <v>545</v>
      </c>
      <c r="F108" s="25" t="s">
        <v>546</v>
      </c>
      <c r="G108" s="25" t="s">
        <v>454</v>
      </c>
      <c r="H108" s="25" t="s">
        <v>536</v>
      </c>
      <c r="I108" s="25" t="s">
        <v>25</v>
      </c>
      <c r="J108" s="25" t="s">
        <v>547</v>
      </c>
      <c r="K108" s="25" t="s">
        <v>38</v>
      </c>
      <c r="L108" s="76" t="s">
        <v>1014</v>
      </c>
      <c r="M108" s="33">
        <v>3101</v>
      </c>
      <c r="N108" s="33">
        <v>8.5</v>
      </c>
      <c r="O108" s="27">
        <v>13.954499999999999</v>
      </c>
      <c r="P108" s="28">
        <f t="shared" si="57"/>
        <v>4.4978243352135374</v>
      </c>
      <c r="Q108" s="28">
        <f t="shared" si="58"/>
        <v>3.8231506849315068E-2</v>
      </c>
      <c r="R108" s="28">
        <v>203.1155</v>
      </c>
      <c r="S108" s="28">
        <f t="shared" si="56"/>
        <v>65.468331990330384</v>
      </c>
      <c r="T108" s="28">
        <f t="shared" si="59"/>
        <v>0.55648082191780823</v>
      </c>
      <c r="U108" s="28">
        <v>17.055499999999999</v>
      </c>
      <c r="V108" s="28">
        <f t="shared" si="49"/>
        <v>5.4973408541498783</v>
      </c>
      <c r="W108" s="28">
        <f t="shared" si="60"/>
        <v>4.6727397260273966E-2</v>
      </c>
      <c r="X108" s="28"/>
      <c r="Y108" s="28"/>
      <c r="Z108" s="28"/>
      <c r="AA108" s="28"/>
      <c r="AB108" s="28"/>
      <c r="AC108" s="28"/>
      <c r="AD108" s="68">
        <v>19.105194000000001</v>
      </c>
      <c r="AE108" s="68">
        <v>51.451777999999997</v>
      </c>
      <c r="AF108" s="27" t="s">
        <v>2599</v>
      </c>
      <c r="AG108" s="27" t="s">
        <v>2749</v>
      </c>
      <c r="AH108" s="68">
        <v>19.105194000000001</v>
      </c>
      <c r="AI108" s="68">
        <v>51.451777999999997</v>
      </c>
      <c r="AJ108" s="27" t="s">
        <v>2599</v>
      </c>
      <c r="AK108" s="27" t="s">
        <v>2749</v>
      </c>
    </row>
    <row r="109" spans="1:37" s="29" customFormat="1" ht="125.1" customHeight="1" x14ac:dyDescent="0.3">
      <c r="A109" s="25">
        <v>106</v>
      </c>
      <c r="B109" s="179" t="s">
        <v>539</v>
      </c>
      <c r="C109" s="25" t="s">
        <v>2066</v>
      </c>
      <c r="D109" s="25" t="s">
        <v>549</v>
      </c>
      <c r="E109" s="25" t="s">
        <v>550</v>
      </c>
      <c r="F109" s="25" t="s">
        <v>551</v>
      </c>
      <c r="G109" s="25" t="s">
        <v>437</v>
      </c>
      <c r="H109" s="25" t="s">
        <v>550</v>
      </c>
      <c r="I109" s="25" t="s">
        <v>69</v>
      </c>
      <c r="J109" s="25" t="s">
        <v>552</v>
      </c>
      <c r="K109" s="25" t="s">
        <v>125</v>
      </c>
      <c r="L109" s="25" t="s">
        <v>1020</v>
      </c>
      <c r="M109" s="33">
        <v>339306</v>
      </c>
      <c r="N109" s="33">
        <v>929.6</v>
      </c>
      <c r="O109" s="27">
        <v>3031.7115600000002</v>
      </c>
      <c r="P109" s="28">
        <f t="shared" si="57"/>
        <v>8.9350893593945262</v>
      </c>
      <c r="Q109" s="28">
        <f t="shared" si="58"/>
        <v>8.3060590684931519</v>
      </c>
      <c r="R109" s="28">
        <v>22222.51266</v>
      </c>
      <c r="S109" s="28">
        <f t="shared" si="56"/>
        <v>65.494402246952589</v>
      </c>
      <c r="T109" s="28">
        <f t="shared" si="59"/>
        <v>60.883596328767126</v>
      </c>
      <c r="U109" s="28">
        <v>3537.72192</v>
      </c>
      <c r="V109" s="28">
        <f t="shared" si="49"/>
        <v>10.426407940961496</v>
      </c>
      <c r="W109" s="28">
        <f t="shared" si="60"/>
        <v>9.6923888219178078</v>
      </c>
      <c r="X109" s="28"/>
      <c r="Y109" s="28"/>
      <c r="Z109" s="28"/>
      <c r="AA109" s="28"/>
      <c r="AB109" s="28"/>
      <c r="AC109" s="28"/>
      <c r="AD109" s="68">
        <v>20.484832999999998</v>
      </c>
      <c r="AE109" s="68">
        <v>51.451028000000001</v>
      </c>
      <c r="AF109" s="27" t="s">
        <v>2602</v>
      </c>
      <c r="AG109" s="27" t="s">
        <v>2750</v>
      </c>
      <c r="AH109" s="73">
        <v>20.493919439999999</v>
      </c>
      <c r="AI109" s="73">
        <v>51.450158000000002</v>
      </c>
      <c r="AJ109" s="27" t="s">
        <v>2871</v>
      </c>
      <c r="AK109" s="27" t="s">
        <v>2934</v>
      </c>
    </row>
    <row r="110" spans="1:37" s="29" customFormat="1" ht="125.1" customHeight="1" x14ac:dyDescent="0.3">
      <c r="A110" s="69">
        <v>107</v>
      </c>
      <c r="B110" s="179" t="s">
        <v>543</v>
      </c>
      <c r="C110" s="25" t="s">
        <v>2067</v>
      </c>
      <c r="D110" s="25" t="s">
        <v>554</v>
      </c>
      <c r="E110" s="25" t="s">
        <v>555</v>
      </c>
      <c r="F110" s="25" t="s">
        <v>556</v>
      </c>
      <c r="G110" s="25" t="s">
        <v>325</v>
      </c>
      <c r="H110" s="25" t="s">
        <v>557</v>
      </c>
      <c r="I110" s="25" t="s">
        <v>25</v>
      </c>
      <c r="J110" s="25" t="s">
        <v>558</v>
      </c>
      <c r="K110" s="25" t="s">
        <v>125</v>
      </c>
      <c r="L110" s="25" t="s">
        <v>1008</v>
      </c>
      <c r="M110" s="33">
        <v>4409</v>
      </c>
      <c r="N110" s="33">
        <v>12.08</v>
      </c>
      <c r="O110" s="27">
        <v>119.04300000000001</v>
      </c>
      <c r="P110" s="28">
        <f t="shared" si="57"/>
        <v>26.998775288034114</v>
      </c>
      <c r="Q110" s="28">
        <f t="shared" si="58"/>
        <v>0.32614520547945208</v>
      </c>
      <c r="R110" s="28">
        <v>665.75900000000001</v>
      </c>
      <c r="S110" s="28">
        <f t="shared" si="56"/>
        <v>150.99315068493152</v>
      </c>
      <c r="T110" s="28">
        <f t="shared" si="59"/>
        <v>1.8239972602739727</v>
      </c>
      <c r="U110" s="28">
        <v>92.588999999999999</v>
      </c>
      <c r="V110" s="28">
        <f t="shared" si="49"/>
        <v>20.999047446248749</v>
      </c>
      <c r="W110" s="28">
        <f t="shared" si="60"/>
        <v>0.2536684931506849</v>
      </c>
      <c r="X110" s="28"/>
      <c r="Y110" s="28"/>
      <c r="Z110" s="28"/>
      <c r="AA110" s="28"/>
      <c r="AB110" s="28"/>
      <c r="AC110" s="28"/>
      <c r="AD110" s="68">
        <v>19.685110999999999</v>
      </c>
      <c r="AE110" s="68">
        <v>51.444527999999998</v>
      </c>
      <c r="AF110" s="27" t="s">
        <v>2600</v>
      </c>
      <c r="AG110" s="27" t="s">
        <v>2751</v>
      </c>
      <c r="AH110" s="68">
        <v>19.685110999999999</v>
      </c>
      <c r="AI110" s="68">
        <v>51.444527999999998</v>
      </c>
      <c r="AJ110" s="27" t="s">
        <v>2872</v>
      </c>
      <c r="AK110" s="27" t="s">
        <v>2751</v>
      </c>
    </row>
    <row r="111" spans="1:37" s="29" customFormat="1" ht="125.1" customHeight="1" x14ac:dyDescent="0.3">
      <c r="A111" s="25">
        <v>108</v>
      </c>
      <c r="B111" s="179" t="s">
        <v>548</v>
      </c>
      <c r="C111" s="25" t="s">
        <v>2068</v>
      </c>
      <c r="D111" s="25" t="s">
        <v>560</v>
      </c>
      <c r="E111" s="25" t="s">
        <v>561</v>
      </c>
      <c r="F111" s="25" t="s">
        <v>562</v>
      </c>
      <c r="G111" s="25" t="s">
        <v>58</v>
      </c>
      <c r="H111" s="25" t="s">
        <v>364</v>
      </c>
      <c r="I111" s="25" t="s">
        <v>25</v>
      </c>
      <c r="J111" s="25" t="s">
        <v>563</v>
      </c>
      <c r="K111" s="25" t="s">
        <v>38</v>
      </c>
      <c r="L111" s="25" t="s">
        <v>1029</v>
      </c>
      <c r="M111" s="33">
        <v>35375</v>
      </c>
      <c r="N111" s="33">
        <v>96.92</v>
      </c>
      <c r="O111" s="27">
        <v>183.95</v>
      </c>
      <c r="P111" s="28">
        <f t="shared" si="57"/>
        <v>5.1998824054862354</v>
      </c>
      <c r="Q111" s="28">
        <f>O111/365</f>
        <v>0.50397260273972599</v>
      </c>
      <c r="R111" s="28">
        <v>1025.875</v>
      </c>
      <c r="S111" s="28">
        <f t="shared" si="56"/>
        <v>28.999344184442467</v>
      </c>
      <c r="T111" s="28">
        <f>R111/365</f>
        <v>2.8106164383561643</v>
      </c>
      <c r="U111" s="27">
        <v>318.375</v>
      </c>
      <c r="V111" s="28">
        <f t="shared" ref="V111:V131" si="61">W111*1000/N111</f>
        <v>8.9997964710338696</v>
      </c>
      <c r="W111" s="28">
        <f>U111/365</f>
        <v>0.87226027397260275</v>
      </c>
      <c r="X111" s="28"/>
      <c r="Y111" s="28"/>
      <c r="Z111" s="28"/>
      <c r="AA111" s="28"/>
      <c r="AB111" s="28"/>
      <c r="AC111" s="28"/>
      <c r="AD111" s="68">
        <v>19.505610999999998</v>
      </c>
      <c r="AE111" s="68">
        <v>51.598472000000001</v>
      </c>
      <c r="AF111" s="27" t="s">
        <v>2601</v>
      </c>
      <c r="AG111" s="27" t="s">
        <v>2752</v>
      </c>
      <c r="AH111" s="73">
        <v>19.486667000000001</v>
      </c>
      <c r="AI111" s="73">
        <v>51.600639000000001</v>
      </c>
      <c r="AJ111" s="27" t="s">
        <v>2873</v>
      </c>
      <c r="AK111" s="27" t="s">
        <v>2935</v>
      </c>
    </row>
    <row r="112" spans="1:37" s="29" customFormat="1" ht="125.1" customHeight="1" x14ac:dyDescent="0.3">
      <c r="A112" s="69">
        <v>109</v>
      </c>
      <c r="B112" s="179" t="s">
        <v>553</v>
      </c>
      <c r="C112" s="25" t="s">
        <v>2069</v>
      </c>
      <c r="D112" s="25" t="s">
        <v>565</v>
      </c>
      <c r="E112" s="25" t="s">
        <v>566</v>
      </c>
      <c r="F112" s="25" t="s">
        <v>567</v>
      </c>
      <c r="G112" s="25" t="s">
        <v>325</v>
      </c>
      <c r="H112" s="25" t="s">
        <v>392</v>
      </c>
      <c r="I112" s="25" t="s">
        <v>25</v>
      </c>
      <c r="J112" s="25" t="s">
        <v>211</v>
      </c>
      <c r="K112" s="25" t="s">
        <v>125</v>
      </c>
      <c r="L112" s="25"/>
      <c r="M112" s="33">
        <v>4844</v>
      </c>
      <c r="N112" s="33">
        <v>16.7</v>
      </c>
      <c r="O112" s="27">
        <v>121.1</v>
      </c>
      <c r="P112" s="28">
        <f t="shared" si="57"/>
        <v>25.005162089613876</v>
      </c>
      <c r="Q112" s="28">
        <f>O112/290</f>
        <v>0.41758620689655168</v>
      </c>
      <c r="R112" s="28">
        <v>605.5</v>
      </c>
      <c r="S112" s="28">
        <f t="shared" si="56"/>
        <v>125.02581044806938</v>
      </c>
      <c r="T112" s="28">
        <f>R112/290</f>
        <v>2.0879310344827586</v>
      </c>
      <c r="U112" s="28">
        <v>169.54</v>
      </c>
      <c r="V112" s="28">
        <f t="shared" si="61"/>
        <v>35.00722692545942</v>
      </c>
      <c r="W112" s="28">
        <f>U112/290</f>
        <v>0.58462068965517233</v>
      </c>
      <c r="X112" s="28"/>
      <c r="Y112" s="28"/>
      <c r="Z112" s="28"/>
      <c r="AA112" s="28"/>
      <c r="AB112" s="28"/>
      <c r="AC112" s="28"/>
      <c r="AD112" s="68">
        <v>19.843444000000002</v>
      </c>
      <c r="AE112" s="68">
        <v>51.498778000000001</v>
      </c>
      <c r="AF112" s="27" t="s">
        <v>2603</v>
      </c>
      <c r="AG112" s="27" t="s">
        <v>2753</v>
      </c>
      <c r="AH112" s="68">
        <v>19.843444000000002</v>
      </c>
      <c r="AI112" s="68">
        <v>51.498778000000001</v>
      </c>
      <c r="AJ112" s="27" t="s">
        <v>2874</v>
      </c>
      <c r="AK112" s="27" t="s">
        <v>2753</v>
      </c>
    </row>
    <row r="113" spans="1:37" s="29" customFormat="1" ht="125.1" customHeight="1" x14ac:dyDescent="0.3">
      <c r="A113" s="25">
        <v>110</v>
      </c>
      <c r="B113" s="179" t="s">
        <v>559</v>
      </c>
      <c r="C113" s="74" t="s">
        <v>2070</v>
      </c>
      <c r="D113" s="25" t="s">
        <v>2386</v>
      </c>
      <c r="E113" s="74" t="s">
        <v>569</v>
      </c>
      <c r="F113" s="74" t="s">
        <v>570</v>
      </c>
      <c r="G113" s="74" t="s">
        <v>331</v>
      </c>
      <c r="H113" s="74" t="s">
        <v>443</v>
      </c>
      <c r="I113" s="74" t="s">
        <v>25</v>
      </c>
      <c r="J113" s="74" t="s">
        <v>571</v>
      </c>
      <c r="K113" s="74" t="s">
        <v>125</v>
      </c>
      <c r="L113" s="74" t="s">
        <v>999</v>
      </c>
      <c r="M113" s="33">
        <v>74342</v>
      </c>
      <c r="N113" s="33">
        <v>203.68</v>
      </c>
      <c r="O113" s="27">
        <v>566.23</v>
      </c>
      <c r="P113" s="28">
        <f t="shared" si="57"/>
        <v>7.6164329757126401</v>
      </c>
      <c r="Q113" s="28">
        <f t="shared" ref="Q113:Q118" si="62">O113/365</f>
        <v>1.5513150684931507</v>
      </c>
      <c r="R113" s="27">
        <v>1832.8</v>
      </c>
      <c r="S113" s="28">
        <f t="shared" si="56"/>
        <v>24.653229885181158</v>
      </c>
      <c r="T113" s="28">
        <f t="shared" ref="T113:T118" si="63">R113/365</f>
        <v>5.0213698630136987</v>
      </c>
      <c r="U113" s="27">
        <v>796.67</v>
      </c>
      <c r="V113" s="28">
        <f t="shared" si="61"/>
        <v>10.716111224698425</v>
      </c>
      <c r="W113" s="28">
        <f t="shared" ref="W113:W118" si="64">U113/365</f>
        <v>2.1826575342465753</v>
      </c>
      <c r="X113" s="27">
        <v>138.63999999999999</v>
      </c>
      <c r="Y113" s="28">
        <f>Z113*1000/N113</f>
        <v>1.8648645740296352</v>
      </c>
      <c r="Z113" s="28">
        <f>X113/365</f>
        <v>0.37983561643835612</v>
      </c>
      <c r="AA113" s="27">
        <v>73.59</v>
      </c>
      <c r="AB113" s="28">
        <f>AC113*1000/N113</f>
        <v>0.98986860936844256</v>
      </c>
      <c r="AC113" s="28">
        <f>AA113/365</f>
        <v>0.20161643835616438</v>
      </c>
      <c r="AD113" s="68">
        <v>19.770361000000001</v>
      </c>
      <c r="AE113" s="68">
        <v>51.663221999999998</v>
      </c>
      <c r="AF113" s="27" t="s">
        <v>2604</v>
      </c>
      <c r="AG113" s="27" t="s">
        <v>2754</v>
      </c>
      <c r="AH113" s="73">
        <v>19.770278000000001</v>
      </c>
      <c r="AI113" s="73">
        <v>51.663249999999998</v>
      </c>
      <c r="AJ113" s="27" t="s">
        <v>2875</v>
      </c>
      <c r="AK113" s="27" t="s">
        <v>2936</v>
      </c>
    </row>
    <row r="114" spans="1:37" s="29" customFormat="1" ht="135" customHeight="1" x14ac:dyDescent="0.3">
      <c r="A114" s="69">
        <v>111</v>
      </c>
      <c r="B114" s="179" t="s">
        <v>564</v>
      </c>
      <c r="C114" s="25" t="s">
        <v>2071</v>
      </c>
      <c r="D114" s="25" t="s">
        <v>573</v>
      </c>
      <c r="E114" s="25" t="s">
        <v>574</v>
      </c>
      <c r="F114" s="25" t="s">
        <v>575</v>
      </c>
      <c r="G114" s="25" t="s">
        <v>331</v>
      </c>
      <c r="H114" s="25" t="s">
        <v>576</v>
      </c>
      <c r="I114" s="25" t="s">
        <v>25</v>
      </c>
      <c r="J114" s="25" t="s">
        <v>577</v>
      </c>
      <c r="K114" s="25" t="s">
        <v>125</v>
      </c>
      <c r="L114" s="25"/>
      <c r="M114" s="33">
        <v>24493</v>
      </c>
      <c r="N114" s="33">
        <v>67.099999999999994</v>
      </c>
      <c r="O114" s="27">
        <v>171.45099999999999</v>
      </c>
      <c r="P114" s="28">
        <f t="shared" si="57"/>
        <v>7.0004287201682214</v>
      </c>
      <c r="Q114" s="28">
        <f t="shared" si="62"/>
        <v>0.46972876712328765</v>
      </c>
      <c r="R114" s="28">
        <v>1010.3362499999999</v>
      </c>
      <c r="S114" s="28">
        <f t="shared" si="56"/>
        <v>41.25252638670559</v>
      </c>
      <c r="T114" s="28">
        <f t="shared" si="63"/>
        <v>2.7680445205479449</v>
      </c>
      <c r="U114" s="28">
        <v>187.37100000000001</v>
      </c>
      <c r="V114" s="28">
        <f t="shared" si="61"/>
        <v>7.6504501561766327</v>
      </c>
      <c r="W114" s="28">
        <f t="shared" si="64"/>
        <v>0.51334520547945206</v>
      </c>
      <c r="X114" s="28"/>
      <c r="Y114" s="28"/>
      <c r="Z114" s="28"/>
      <c r="AA114" s="28"/>
      <c r="AB114" s="28"/>
      <c r="AC114" s="28"/>
      <c r="AD114" s="68">
        <v>20.327500000000001</v>
      </c>
      <c r="AE114" s="68">
        <v>51.640580999999997</v>
      </c>
      <c r="AF114" s="27" t="s">
        <v>2605</v>
      </c>
      <c r="AG114" s="27" t="s">
        <v>2755</v>
      </c>
      <c r="AH114" s="68">
        <v>20.327500000000001</v>
      </c>
      <c r="AI114" s="68">
        <v>51.640580999999997</v>
      </c>
      <c r="AJ114" s="27" t="s">
        <v>2605</v>
      </c>
      <c r="AK114" s="27" t="s">
        <v>2755</v>
      </c>
    </row>
    <row r="115" spans="1:37" s="29" customFormat="1" ht="125.1" customHeight="1" x14ac:dyDescent="0.3">
      <c r="A115" s="25">
        <v>112</v>
      </c>
      <c r="B115" s="179" t="s">
        <v>568</v>
      </c>
      <c r="C115" s="25" t="s">
        <v>2072</v>
      </c>
      <c r="D115" s="25" t="s">
        <v>579</v>
      </c>
      <c r="E115" s="25" t="s">
        <v>580</v>
      </c>
      <c r="F115" s="25" t="s">
        <v>581</v>
      </c>
      <c r="G115" s="25" t="s">
        <v>331</v>
      </c>
      <c r="H115" s="25" t="s">
        <v>580</v>
      </c>
      <c r="I115" s="25" t="s">
        <v>69</v>
      </c>
      <c r="J115" s="25" t="s">
        <v>582</v>
      </c>
      <c r="K115" s="25" t="s">
        <v>125</v>
      </c>
      <c r="L115" s="25" t="s">
        <v>1001</v>
      </c>
      <c r="M115" s="33">
        <v>3773992</v>
      </c>
      <c r="N115" s="33">
        <v>10339.700000000001</v>
      </c>
      <c r="O115" s="31">
        <v>18869.96</v>
      </c>
      <c r="P115" s="28">
        <f t="shared" si="57"/>
        <v>5.0000019872864003</v>
      </c>
      <c r="Q115" s="28">
        <f t="shared" si="62"/>
        <v>51.698520547945201</v>
      </c>
      <c r="R115" s="31">
        <v>126428.732</v>
      </c>
      <c r="S115" s="28">
        <f t="shared" si="56"/>
        <v>33.500013314818887</v>
      </c>
      <c r="T115" s="28">
        <f t="shared" si="63"/>
        <v>346.3800876712329</v>
      </c>
      <c r="U115" s="27">
        <v>20341.816900000002</v>
      </c>
      <c r="V115" s="28">
        <f t="shared" si="61"/>
        <v>5.3900021475941715</v>
      </c>
      <c r="W115" s="28">
        <f t="shared" si="64"/>
        <v>55.731005205479455</v>
      </c>
      <c r="X115" s="28">
        <v>11550</v>
      </c>
      <c r="Y115" s="28">
        <f>Z115*1000/N115</f>
        <v>3.0604210582936018</v>
      </c>
      <c r="Z115" s="28">
        <f>X115/365</f>
        <v>31.643835616438356</v>
      </c>
      <c r="AA115" s="27">
        <v>2350</v>
      </c>
      <c r="AB115" s="28">
        <f>AC115*1000/N115</f>
        <v>0.62268307246666355</v>
      </c>
      <c r="AC115" s="28">
        <f>AA115/365</f>
        <v>6.4383561643835616</v>
      </c>
      <c r="AD115" s="68">
        <v>20.049806</v>
      </c>
      <c r="AE115" s="68">
        <v>51.538722</v>
      </c>
      <c r="AF115" s="27" t="s">
        <v>2606</v>
      </c>
      <c r="AG115" s="27" t="s">
        <v>2756</v>
      </c>
      <c r="AH115" s="73">
        <v>20.049805559999999</v>
      </c>
      <c r="AI115" s="73">
        <v>51.538722</v>
      </c>
      <c r="AJ115" s="27" t="s">
        <v>2606</v>
      </c>
      <c r="AK115" s="27" t="s">
        <v>2756</v>
      </c>
    </row>
    <row r="116" spans="1:37" s="29" customFormat="1" ht="125.1" customHeight="1" x14ac:dyDescent="0.3">
      <c r="A116" s="69">
        <v>113</v>
      </c>
      <c r="B116" s="179" t="s">
        <v>572</v>
      </c>
      <c r="C116" s="25" t="s">
        <v>2073</v>
      </c>
      <c r="D116" s="25" t="s">
        <v>584</v>
      </c>
      <c r="E116" s="25" t="s">
        <v>585</v>
      </c>
      <c r="F116" s="25" t="s">
        <v>586</v>
      </c>
      <c r="G116" s="25" t="s">
        <v>325</v>
      </c>
      <c r="H116" s="25" t="s">
        <v>587</v>
      </c>
      <c r="I116" s="25" t="s">
        <v>25</v>
      </c>
      <c r="J116" s="25" t="s">
        <v>588</v>
      </c>
      <c r="K116" s="25" t="s">
        <v>125</v>
      </c>
      <c r="L116" s="25" t="s">
        <v>1037</v>
      </c>
      <c r="M116" s="33">
        <v>11360</v>
      </c>
      <c r="N116" s="33">
        <v>31.123000000000001</v>
      </c>
      <c r="O116" s="27">
        <v>113.6</v>
      </c>
      <c r="P116" s="28">
        <f t="shared" si="57"/>
        <v>10.000092430431794</v>
      </c>
      <c r="Q116" s="28">
        <f t="shared" si="62"/>
        <v>0.31123287671232874</v>
      </c>
      <c r="R116" s="28">
        <v>488.48</v>
      </c>
      <c r="S116" s="28">
        <f t="shared" si="56"/>
        <v>43.000397450856717</v>
      </c>
      <c r="T116" s="28">
        <f t="shared" si="63"/>
        <v>1.3383013698630137</v>
      </c>
      <c r="U116" s="28">
        <v>147.68</v>
      </c>
      <c r="V116" s="28">
        <f t="shared" si="61"/>
        <v>13.000120159561334</v>
      </c>
      <c r="W116" s="28">
        <f t="shared" si="64"/>
        <v>0.40460273972602739</v>
      </c>
      <c r="X116" s="28"/>
      <c r="Y116" s="28"/>
      <c r="Z116" s="28"/>
      <c r="AA116" s="28"/>
      <c r="AB116" s="28"/>
      <c r="AC116" s="28"/>
      <c r="AD116" s="68">
        <v>19.669611</v>
      </c>
      <c r="AE116" s="68">
        <v>51.297556</v>
      </c>
      <c r="AF116" s="27" t="s">
        <v>2607</v>
      </c>
      <c r="AG116" s="27" t="s">
        <v>2757</v>
      </c>
      <c r="AH116" s="70">
        <v>19.670832999999998</v>
      </c>
      <c r="AI116" s="72">
        <v>51.298889000000003</v>
      </c>
      <c r="AJ116" s="27" t="s">
        <v>2876</v>
      </c>
      <c r="AK116" s="27" t="s">
        <v>2937</v>
      </c>
    </row>
    <row r="117" spans="1:37" s="29" customFormat="1" ht="125.1" customHeight="1" x14ac:dyDescent="0.3">
      <c r="A117" s="25">
        <v>114</v>
      </c>
      <c r="B117" s="179" t="s">
        <v>578</v>
      </c>
      <c r="C117" s="25" t="s">
        <v>2074</v>
      </c>
      <c r="D117" s="25" t="s">
        <v>590</v>
      </c>
      <c r="E117" s="25" t="s">
        <v>591</v>
      </c>
      <c r="F117" s="25" t="s">
        <v>592</v>
      </c>
      <c r="G117" s="25" t="s">
        <v>437</v>
      </c>
      <c r="H117" s="25" t="s">
        <v>593</v>
      </c>
      <c r="I117" s="25" t="s">
        <v>25</v>
      </c>
      <c r="J117" s="25" t="s">
        <v>594</v>
      </c>
      <c r="K117" s="25" t="s">
        <v>125</v>
      </c>
      <c r="L117" s="25" t="s">
        <v>1034</v>
      </c>
      <c r="M117" s="33">
        <v>116242.5</v>
      </c>
      <c r="N117" s="33">
        <v>318.47000000000003</v>
      </c>
      <c r="O117" s="27">
        <v>1714.576875</v>
      </c>
      <c r="P117" s="28">
        <f t="shared" si="57"/>
        <v>14.750120546396706</v>
      </c>
      <c r="Q117" s="28">
        <f t="shared" si="62"/>
        <v>4.6974708904109592</v>
      </c>
      <c r="R117" s="28">
        <v>7846.3687499999996</v>
      </c>
      <c r="S117" s="28">
        <f t="shared" si="56"/>
        <v>67.500551653001878</v>
      </c>
      <c r="T117" s="28">
        <f t="shared" si="63"/>
        <v>21.496900684931507</v>
      </c>
      <c r="U117" s="28">
        <v>1543.1191879999999</v>
      </c>
      <c r="V117" s="28">
        <f t="shared" si="61"/>
        <v>13.275108496058419</v>
      </c>
      <c r="W117" s="28">
        <f t="shared" si="64"/>
        <v>4.2277238027397255</v>
      </c>
      <c r="X117" s="28"/>
      <c r="Y117" s="28"/>
      <c r="Z117" s="28"/>
      <c r="AA117" s="28"/>
      <c r="AB117" s="28"/>
      <c r="AC117" s="28"/>
      <c r="AD117" s="68">
        <v>20.038527999999999</v>
      </c>
      <c r="AE117" s="68">
        <v>51.328277999999997</v>
      </c>
      <c r="AF117" s="27" t="s">
        <v>2610</v>
      </c>
      <c r="AG117" s="27" t="s">
        <v>2758</v>
      </c>
      <c r="AH117" s="68">
        <v>20.038527999999999</v>
      </c>
      <c r="AI117" s="68">
        <v>51.328277999999997</v>
      </c>
      <c r="AJ117" s="27" t="s">
        <v>2877</v>
      </c>
      <c r="AK117" s="27" t="s">
        <v>2758</v>
      </c>
    </row>
    <row r="118" spans="1:37" s="29" customFormat="1" ht="125.1" customHeight="1" x14ac:dyDescent="0.3">
      <c r="A118" s="69">
        <v>115</v>
      </c>
      <c r="B118" s="179" t="s">
        <v>583</v>
      </c>
      <c r="C118" s="25" t="s">
        <v>2075</v>
      </c>
      <c r="D118" s="25" t="s">
        <v>596</v>
      </c>
      <c r="E118" s="25" t="s">
        <v>597</v>
      </c>
      <c r="F118" s="25" t="s">
        <v>598</v>
      </c>
      <c r="G118" s="25" t="s">
        <v>437</v>
      </c>
      <c r="H118" s="25" t="s">
        <v>597</v>
      </c>
      <c r="I118" s="25" t="s">
        <v>25</v>
      </c>
      <c r="J118" s="25" t="s">
        <v>599</v>
      </c>
      <c r="K118" s="25" t="s">
        <v>125</v>
      </c>
      <c r="L118" s="25" t="s">
        <v>1019</v>
      </c>
      <c r="M118" s="33">
        <v>21062</v>
      </c>
      <c r="N118" s="33">
        <v>57.7</v>
      </c>
      <c r="O118" s="27">
        <v>73.709999999999994</v>
      </c>
      <c r="P118" s="28">
        <f t="shared" si="57"/>
        <v>3.4999169060563613</v>
      </c>
      <c r="Q118" s="28">
        <f t="shared" si="62"/>
        <v>0.20194520547945205</v>
      </c>
      <c r="R118" s="28">
        <v>810.08799999999997</v>
      </c>
      <c r="S118" s="28">
        <f t="shared" si="56"/>
        <v>38.464803779587371</v>
      </c>
      <c r="T118" s="28">
        <f t="shared" si="63"/>
        <v>2.2194191780821915</v>
      </c>
      <c r="U118" s="28">
        <v>146.38</v>
      </c>
      <c r="V118" s="28">
        <f t="shared" si="61"/>
        <v>6.9504522684646606</v>
      </c>
      <c r="W118" s="28">
        <f t="shared" si="64"/>
        <v>0.40104109589041093</v>
      </c>
      <c r="X118" s="28"/>
      <c r="Y118" s="28"/>
      <c r="Z118" s="28"/>
      <c r="AA118" s="28"/>
      <c r="AB118" s="28"/>
      <c r="AC118" s="28"/>
      <c r="AD118" s="68">
        <v>20.360278000000001</v>
      </c>
      <c r="AE118" s="68">
        <v>51.539278000000003</v>
      </c>
      <c r="AF118" s="27" t="s">
        <v>2611</v>
      </c>
      <c r="AG118" s="27" t="s">
        <v>2759</v>
      </c>
      <c r="AH118" s="68">
        <v>20.359769</v>
      </c>
      <c r="AI118" s="68">
        <v>51.538111000000001</v>
      </c>
      <c r="AJ118" s="27" t="s">
        <v>2878</v>
      </c>
      <c r="AK118" s="27" t="s">
        <v>2938</v>
      </c>
    </row>
    <row r="119" spans="1:37" s="29" customFormat="1" ht="125.1" customHeight="1" x14ac:dyDescent="0.3">
      <c r="A119" s="25">
        <v>116</v>
      </c>
      <c r="B119" s="179" t="s">
        <v>589</v>
      </c>
      <c r="C119" s="25" t="s">
        <v>2076</v>
      </c>
      <c r="D119" s="25" t="s">
        <v>601</v>
      </c>
      <c r="E119" s="25" t="s">
        <v>602</v>
      </c>
      <c r="F119" s="25" t="s">
        <v>603</v>
      </c>
      <c r="G119" s="25" t="s">
        <v>58</v>
      </c>
      <c r="H119" s="25" t="s">
        <v>364</v>
      </c>
      <c r="I119" s="25" t="s">
        <v>25</v>
      </c>
      <c r="J119" s="25" t="s">
        <v>604</v>
      </c>
      <c r="K119" s="25" t="s">
        <v>125</v>
      </c>
      <c r="L119" s="74" t="s">
        <v>999</v>
      </c>
      <c r="M119" s="33">
        <v>5633</v>
      </c>
      <c r="N119" s="33">
        <v>15.43</v>
      </c>
      <c r="O119" s="77">
        <v>14.363</v>
      </c>
      <c r="P119" s="28">
        <f t="shared" si="57"/>
        <v>2.5502712204476246</v>
      </c>
      <c r="Q119" s="28">
        <f t="shared" ref="Q119:Q124" si="65">O119/365</f>
        <v>3.9350684931506848E-2</v>
      </c>
      <c r="R119" s="77">
        <v>76.884</v>
      </c>
      <c r="S119" s="28">
        <f t="shared" si="56"/>
        <v>13.651399604044782</v>
      </c>
      <c r="T119" s="28">
        <f t="shared" ref="T119:T124" si="66">R119/365</f>
        <v>0.21064109589041097</v>
      </c>
      <c r="U119" s="77">
        <v>121.099</v>
      </c>
      <c r="V119" s="28">
        <f t="shared" si="61"/>
        <v>21.443394990243263</v>
      </c>
      <c r="W119" s="28">
        <f>U119/366</f>
        <v>0.33087158469945355</v>
      </c>
      <c r="X119" s="28"/>
      <c r="Y119" s="28"/>
      <c r="Z119" s="28"/>
      <c r="AA119" s="28"/>
      <c r="AB119" s="28"/>
      <c r="AC119" s="28"/>
      <c r="AD119" s="68">
        <v>19.613610999999999</v>
      </c>
      <c r="AE119" s="68">
        <v>51.605083</v>
      </c>
      <c r="AF119" s="27" t="s">
        <v>2608</v>
      </c>
      <c r="AG119" s="27" t="s">
        <v>2760</v>
      </c>
      <c r="AH119" s="68">
        <v>19.613610999999999</v>
      </c>
      <c r="AI119" s="68">
        <v>51.605083</v>
      </c>
      <c r="AJ119" s="27" t="s">
        <v>2879</v>
      </c>
      <c r="AK119" s="27" t="s">
        <v>2760</v>
      </c>
    </row>
    <row r="120" spans="1:37" s="29" customFormat="1" ht="125.1" customHeight="1" x14ac:dyDescent="0.3">
      <c r="A120" s="69">
        <v>117</v>
      </c>
      <c r="B120" s="179" t="s">
        <v>595</v>
      </c>
      <c r="C120" s="25" t="s">
        <v>2077</v>
      </c>
      <c r="D120" s="25" t="s">
        <v>606</v>
      </c>
      <c r="E120" s="25" t="s">
        <v>607</v>
      </c>
      <c r="F120" s="25" t="s">
        <v>608</v>
      </c>
      <c r="G120" s="25" t="s">
        <v>454</v>
      </c>
      <c r="H120" s="25" t="s">
        <v>609</v>
      </c>
      <c r="I120" s="25" t="s">
        <v>25</v>
      </c>
      <c r="J120" s="25" t="s">
        <v>211</v>
      </c>
      <c r="K120" s="25" t="s">
        <v>38</v>
      </c>
      <c r="L120" s="25"/>
      <c r="M120" s="33">
        <v>10000</v>
      </c>
      <c r="N120" s="33">
        <v>27.4</v>
      </c>
      <c r="O120" s="27">
        <v>160</v>
      </c>
      <c r="P120" s="28">
        <f t="shared" si="57"/>
        <v>15.998400159984001</v>
      </c>
      <c r="Q120" s="28">
        <f t="shared" si="65"/>
        <v>0.43835616438356162</v>
      </c>
      <c r="R120" s="28">
        <v>770</v>
      </c>
      <c r="S120" s="28">
        <f t="shared" si="56"/>
        <v>76.99230076992302</v>
      </c>
      <c r="T120" s="28">
        <f t="shared" si="66"/>
        <v>2.1095890410958904</v>
      </c>
      <c r="U120" s="28">
        <v>160</v>
      </c>
      <c r="V120" s="28">
        <f t="shared" si="61"/>
        <v>15.998400159984001</v>
      </c>
      <c r="W120" s="28">
        <f>U120/365</f>
        <v>0.43835616438356162</v>
      </c>
      <c r="X120" s="28">
        <v>126.2</v>
      </c>
      <c r="Y120" s="28">
        <f>Z120*1000/N120</f>
        <v>12.618738126187383</v>
      </c>
      <c r="Z120" s="28">
        <f>X120/365</f>
        <v>0.34575342465753428</v>
      </c>
      <c r="AA120" s="28">
        <v>14.5</v>
      </c>
      <c r="AB120" s="28">
        <f>AC120*1000/N120</f>
        <v>1.4498550144985503</v>
      </c>
      <c r="AC120" s="28">
        <f>AA120/365</f>
        <v>3.9726027397260277E-2</v>
      </c>
      <c r="AD120" s="68">
        <v>19.179306</v>
      </c>
      <c r="AE120" s="68">
        <v>51.337471999999998</v>
      </c>
      <c r="AF120" s="27" t="s">
        <v>2609</v>
      </c>
      <c r="AG120" s="27" t="s">
        <v>2761</v>
      </c>
      <c r="AH120" s="68">
        <v>19.178056000000002</v>
      </c>
      <c r="AI120" s="68">
        <v>51.340555999999999</v>
      </c>
      <c r="AJ120" s="27" t="s">
        <v>2880</v>
      </c>
      <c r="AK120" s="27" t="s">
        <v>2939</v>
      </c>
    </row>
    <row r="121" spans="1:37" s="29" customFormat="1" ht="125.1" customHeight="1" x14ac:dyDescent="0.3">
      <c r="A121" s="25">
        <v>118</v>
      </c>
      <c r="B121" s="179" t="s">
        <v>600</v>
      </c>
      <c r="C121" s="25" t="s">
        <v>2078</v>
      </c>
      <c r="D121" s="25" t="s">
        <v>611</v>
      </c>
      <c r="E121" s="25" t="s">
        <v>612</v>
      </c>
      <c r="F121" s="25" t="s">
        <v>613</v>
      </c>
      <c r="G121" s="25" t="s">
        <v>454</v>
      </c>
      <c r="H121" s="25" t="s">
        <v>614</v>
      </c>
      <c r="I121" s="25" t="s">
        <v>25</v>
      </c>
      <c r="J121" s="25" t="s">
        <v>615</v>
      </c>
      <c r="K121" s="25" t="s">
        <v>38</v>
      </c>
      <c r="L121" s="76" t="s">
        <v>1030</v>
      </c>
      <c r="M121" s="33">
        <v>22685</v>
      </c>
      <c r="N121" s="33">
        <v>62.15</v>
      </c>
      <c r="O121" s="27">
        <v>680.55</v>
      </c>
      <c r="P121" s="28">
        <f t="shared" si="57"/>
        <v>30.000330618587377</v>
      </c>
      <c r="Q121" s="28">
        <f t="shared" si="65"/>
        <v>1.8645205479452054</v>
      </c>
      <c r="R121" s="28">
        <v>45.37</v>
      </c>
      <c r="S121" s="28">
        <f t="shared" si="56"/>
        <v>2.0000220412391583</v>
      </c>
      <c r="T121" s="28">
        <f t="shared" si="66"/>
        <v>0.1243013698630137</v>
      </c>
      <c r="U121" s="28">
        <v>2608.77</v>
      </c>
      <c r="V121" s="28">
        <f t="shared" si="61"/>
        <v>115.00104695886003</v>
      </c>
      <c r="W121" s="28">
        <f>U121/365</f>
        <v>7.1473150684931506</v>
      </c>
      <c r="X121" s="28"/>
      <c r="Y121" s="28"/>
      <c r="Z121" s="28"/>
      <c r="AA121" s="28"/>
      <c r="AB121" s="28"/>
      <c r="AC121" s="28"/>
      <c r="AD121" s="68">
        <v>18.990528000000001</v>
      </c>
      <c r="AE121" s="68">
        <v>51.326611</v>
      </c>
      <c r="AF121" s="27" t="s">
        <v>2612</v>
      </c>
      <c r="AG121" s="27" t="s">
        <v>2762</v>
      </c>
      <c r="AH121" s="68">
        <v>18.979721999999999</v>
      </c>
      <c r="AI121" s="68">
        <v>51.330278</v>
      </c>
      <c r="AJ121" s="27" t="s">
        <v>2881</v>
      </c>
      <c r="AK121" s="27" t="s">
        <v>2940</v>
      </c>
    </row>
    <row r="122" spans="1:37" s="29" customFormat="1" ht="125.1" customHeight="1" x14ac:dyDescent="0.3">
      <c r="A122" s="69">
        <v>119</v>
      </c>
      <c r="B122" s="179" t="s">
        <v>605</v>
      </c>
      <c r="C122" s="25" t="s">
        <v>2079</v>
      </c>
      <c r="D122" s="25" t="s">
        <v>617</v>
      </c>
      <c r="E122" s="25" t="s">
        <v>618</v>
      </c>
      <c r="F122" s="25" t="s">
        <v>619</v>
      </c>
      <c r="G122" s="25" t="s">
        <v>325</v>
      </c>
      <c r="H122" s="25" t="s">
        <v>587</v>
      </c>
      <c r="I122" s="25" t="s">
        <v>25</v>
      </c>
      <c r="J122" s="25" t="s">
        <v>620</v>
      </c>
      <c r="K122" s="25" t="s">
        <v>125</v>
      </c>
      <c r="L122" s="25" t="s">
        <v>1013</v>
      </c>
      <c r="M122" s="33">
        <v>39581</v>
      </c>
      <c r="N122" s="33">
        <v>108.44</v>
      </c>
      <c r="O122" s="27">
        <v>303</v>
      </c>
      <c r="P122" s="28">
        <f t="shared" si="57"/>
        <v>7.6552654583305966</v>
      </c>
      <c r="Q122" s="28">
        <f t="shared" si="65"/>
        <v>0.83013698630136989</v>
      </c>
      <c r="R122" s="28">
        <v>2630</v>
      </c>
      <c r="S122" s="28">
        <f t="shared" si="56"/>
        <v>66.446693582209477</v>
      </c>
      <c r="T122" s="28">
        <f t="shared" si="66"/>
        <v>7.2054794520547949</v>
      </c>
      <c r="U122" s="28">
        <v>563</v>
      </c>
      <c r="V122" s="28">
        <f t="shared" si="61"/>
        <v>14.22414010904332</v>
      </c>
      <c r="W122" s="28">
        <f>U122/365</f>
        <v>1.5424657534246575</v>
      </c>
      <c r="X122" s="28"/>
      <c r="Y122" s="28"/>
      <c r="Z122" s="28"/>
      <c r="AA122" s="28"/>
      <c r="AB122" s="28"/>
      <c r="AC122" s="28"/>
      <c r="AD122" s="68">
        <v>19.649722000000001</v>
      </c>
      <c r="AE122" s="68">
        <v>51.298333</v>
      </c>
      <c r="AF122" s="27" t="s">
        <v>2613</v>
      </c>
      <c r="AG122" s="27" t="s">
        <v>2763</v>
      </c>
      <c r="AH122" s="68">
        <v>19.649722000000001</v>
      </c>
      <c r="AI122" s="68">
        <v>51.298333</v>
      </c>
      <c r="AJ122" s="27" t="s">
        <v>2882</v>
      </c>
      <c r="AK122" s="27" t="s">
        <v>2763</v>
      </c>
    </row>
    <row r="123" spans="1:37" s="29" customFormat="1" ht="125.1" customHeight="1" x14ac:dyDescent="0.3">
      <c r="A123" s="25">
        <v>120</v>
      </c>
      <c r="B123" s="179" t="s">
        <v>610</v>
      </c>
      <c r="C123" s="25" t="s">
        <v>2080</v>
      </c>
      <c r="D123" s="25" t="s">
        <v>622</v>
      </c>
      <c r="E123" s="25" t="s">
        <v>623</v>
      </c>
      <c r="F123" s="25" t="s">
        <v>624</v>
      </c>
      <c r="G123" s="25" t="s">
        <v>325</v>
      </c>
      <c r="H123" s="25" t="s">
        <v>557</v>
      </c>
      <c r="I123" s="25" t="s">
        <v>69</v>
      </c>
      <c r="J123" s="25" t="s">
        <v>625</v>
      </c>
      <c r="K123" s="25" t="s">
        <v>125</v>
      </c>
      <c r="L123" s="25" t="s">
        <v>1006</v>
      </c>
      <c r="M123" s="33">
        <v>305720</v>
      </c>
      <c r="N123" s="33">
        <v>837.59</v>
      </c>
      <c r="O123" s="27">
        <v>3057.2</v>
      </c>
      <c r="P123" s="28">
        <f t="shared" si="57"/>
        <v>9.9999885516289631</v>
      </c>
      <c r="Q123" s="28">
        <f t="shared" si="65"/>
        <v>8.3758904109589043</v>
      </c>
      <c r="R123" s="28">
        <v>16508.88</v>
      </c>
      <c r="S123" s="28">
        <f t="shared" si="56"/>
        <v>53.999938178796405</v>
      </c>
      <c r="T123" s="28">
        <f t="shared" si="66"/>
        <v>45.229808219178082</v>
      </c>
      <c r="U123" s="28">
        <v>7031.56</v>
      </c>
      <c r="V123" s="28">
        <f t="shared" si="61"/>
        <v>22.99997366874662</v>
      </c>
      <c r="W123" s="28">
        <f>U123/365</f>
        <v>19.264547945205482</v>
      </c>
      <c r="X123" s="28"/>
      <c r="Y123" s="28"/>
      <c r="Z123" s="28"/>
      <c r="AA123" s="28"/>
      <c r="AB123" s="28"/>
      <c r="AC123" s="28"/>
      <c r="AD123" s="68">
        <v>19.721333000000001</v>
      </c>
      <c r="AE123" s="68">
        <v>51.499361</v>
      </c>
      <c r="AF123" s="27" t="s">
        <v>2614</v>
      </c>
      <c r="AG123" s="27" t="s">
        <v>2764</v>
      </c>
      <c r="AH123" s="73">
        <v>19.719639000000001</v>
      </c>
      <c r="AI123" s="73">
        <v>51.499583000000001</v>
      </c>
      <c r="AJ123" s="27" t="s">
        <v>2883</v>
      </c>
      <c r="AK123" s="27" t="s">
        <v>2941</v>
      </c>
    </row>
    <row r="124" spans="1:37" s="29" customFormat="1" ht="125.1" customHeight="1" x14ac:dyDescent="0.3">
      <c r="A124" s="69">
        <v>121</v>
      </c>
      <c r="B124" s="179" t="s">
        <v>960</v>
      </c>
      <c r="C124" s="25" t="s">
        <v>2081</v>
      </c>
      <c r="D124" s="25" t="s">
        <v>627</v>
      </c>
      <c r="E124" s="25" t="s">
        <v>628</v>
      </c>
      <c r="F124" s="25" t="s">
        <v>629</v>
      </c>
      <c r="G124" s="25" t="s">
        <v>325</v>
      </c>
      <c r="H124" s="25" t="s">
        <v>630</v>
      </c>
      <c r="I124" s="25" t="s">
        <v>25</v>
      </c>
      <c r="J124" s="25" t="s">
        <v>631</v>
      </c>
      <c r="K124" s="25" t="s">
        <v>125</v>
      </c>
      <c r="L124" s="25" t="s">
        <v>998</v>
      </c>
      <c r="M124" s="33">
        <v>35284</v>
      </c>
      <c r="N124" s="33">
        <v>96.67</v>
      </c>
      <c r="O124" s="27">
        <v>670.4</v>
      </c>
      <c r="P124" s="28">
        <f t="shared" si="57"/>
        <v>18.999817200446085</v>
      </c>
      <c r="Q124" s="28">
        <f t="shared" si="65"/>
        <v>1.8367123287671232</v>
      </c>
      <c r="R124" s="28">
        <v>3302.59</v>
      </c>
      <c r="S124" s="28">
        <f t="shared" si="56"/>
        <v>93.598756396213076</v>
      </c>
      <c r="T124" s="28">
        <f t="shared" si="66"/>
        <v>9.0481917808219183</v>
      </c>
      <c r="U124" s="28">
        <v>776.25</v>
      </c>
      <c r="V124" s="28">
        <f t="shared" si="61"/>
        <v>21.999713755737286</v>
      </c>
      <c r="W124" s="28">
        <f>U124/365</f>
        <v>2.1267123287671232</v>
      </c>
      <c r="X124" s="28"/>
      <c r="Y124" s="28"/>
      <c r="Z124" s="28"/>
      <c r="AA124" s="28"/>
      <c r="AB124" s="28"/>
      <c r="AC124" s="28"/>
      <c r="AD124" s="68">
        <v>19.8809167</v>
      </c>
      <c r="AE124" s="68">
        <v>51.193193999999998</v>
      </c>
      <c r="AF124" s="27" t="s">
        <v>2615</v>
      </c>
      <c r="AG124" s="27" t="s">
        <v>2765</v>
      </c>
      <c r="AH124" s="68">
        <v>19.8809167</v>
      </c>
      <c r="AI124" s="68">
        <v>51.193193999999998</v>
      </c>
      <c r="AJ124" s="27" t="s">
        <v>2884</v>
      </c>
      <c r="AK124" s="27" t="s">
        <v>2765</v>
      </c>
    </row>
    <row r="125" spans="1:37" s="29" customFormat="1" ht="125.1" customHeight="1" x14ac:dyDescent="0.3">
      <c r="A125" s="25">
        <v>122</v>
      </c>
      <c r="B125" s="179" t="s">
        <v>961</v>
      </c>
      <c r="C125" s="25" t="s">
        <v>2082</v>
      </c>
      <c r="D125" s="25" t="s">
        <v>633</v>
      </c>
      <c r="E125" s="25" t="s">
        <v>634</v>
      </c>
      <c r="F125" s="25" t="s">
        <v>635</v>
      </c>
      <c r="G125" s="25" t="s">
        <v>331</v>
      </c>
      <c r="H125" s="25" t="s">
        <v>580</v>
      </c>
      <c r="I125" s="25" t="s">
        <v>126</v>
      </c>
      <c r="J125" s="25" t="s">
        <v>636</v>
      </c>
      <c r="K125" s="25" t="s">
        <v>125</v>
      </c>
      <c r="L125" s="25" t="s">
        <v>1011</v>
      </c>
      <c r="M125" s="33">
        <v>4896</v>
      </c>
      <c r="N125" s="33">
        <v>32.64</v>
      </c>
      <c r="O125" s="27">
        <v>119.4624</v>
      </c>
      <c r="P125" s="28">
        <f t="shared" si="57"/>
        <v>24.400000000000002</v>
      </c>
      <c r="Q125" s="28">
        <f>O125/150</f>
        <v>0.79641600000000001</v>
      </c>
      <c r="R125" s="28">
        <v>508.20479999999998</v>
      </c>
      <c r="S125" s="28">
        <f t="shared" si="56"/>
        <v>103.8</v>
      </c>
      <c r="T125" s="28">
        <f>R125/150</f>
        <v>3.3880319999999999</v>
      </c>
      <c r="U125" s="28">
        <v>134.15039999999999</v>
      </c>
      <c r="V125" s="28">
        <f t="shared" si="61"/>
        <v>27.399999999999995</v>
      </c>
      <c r="W125" s="28">
        <f>U125/150</f>
        <v>0.89433599999999991</v>
      </c>
      <c r="X125" s="28"/>
      <c r="Y125" s="28"/>
      <c r="Z125" s="28"/>
      <c r="AA125" s="28"/>
      <c r="AB125" s="28"/>
      <c r="AC125" s="28"/>
      <c r="AD125" s="68">
        <v>20.011082999999999</v>
      </c>
      <c r="AE125" s="68">
        <v>51.467027999999999</v>
      </c>
      <c r="AF125" s="27" t="s">
        <v>2616</v>
      </c>
      <c r="AG125" s="27" t="s">
        <v>2766</v>
      </c>
      <c r="AH125" s="68">
        <v>20.011082999999999</v>
      </c>
      <c r="AI125" s="68">
        <v>51.467027999999999</v>
      </c>
      <c r="AJ125" s="27" t="s">
        <v>2616</v>
      </c>
      <c r="AK125" s="27" t="s">
        <v>2766</v>
      </c>
    </row>
    <row r="126" spans="1:37" s="29" customFormat="1" ht="125.1" customHeight="1" x14ac:dyDescent="0.3">
      <c r="A126" s="69">
        <v>123</v>
      </c>
      <c r="B126" s="179" t="s">
        <v>616</v>
      </c>
      <c r="C126" s="25" t="s">
        <v>2083</v>
      </c>
      <c r="D126" s="25" t="s">
        <v>639</v>
      </c>
      <c r="E126" s="25" t="s">
        <v>640</v>
      </c>
      <c r="F126" s="25" t="s">
        <v>641</v>
      </c>
      <c r="G126" s="25" t="s">
        <v>318</v>
      </c>
      <c r="H126" s="25" t="s">
        <v>346</v>
      </c>
      <c r="I126" s="25" t="s">
        <v>25</v>
      </c>
      <c r="J126" s="25" t="s">
        <v>642</v>
      </c>
      <c r="K126" s="25" t="s">
        <v>125</v>
      </c>
      <c r="L126" s="25" t="s">
        <v>1041</v>
      </c>
      <c r="M126" s="33">
        <v>19361</v>
      </c>
      <c r="N126" s="33">
        <v>53</v>
      </c>
      <c r="O126" s="27">
        <v>77.444000000000003</v>
      </c>
      <c r="P126" s="28">
        <f t="shared" si="57"/>
        <v>4.0033083484104424</v>
      </c>
      <c r="Q126" s="28">
        <f t="shared" ref="Q126:Q130" si="67">O126/365</f>
        <v>0.21217534246575342</v>
      </c>
      <c r="R126" s="28">
        <v>948.68899999999996</v>
      </c>
      <c r="S126" s="28">
        <f t="shared" si="56"/>
        <v>49.040527268027915</v>
      </c>
      <c r="T126" s="28">
        <f t="shared" ref="T126:T130" si="68">R126/365</f>
        <v>2.5991479452054795</v>
      </c>
      <c r="U126" s="28">
        <v>193.61</v>
      </c>
      <c r="V126" s="28">
        <f t="shared" si="61"/>
        <v>10.008270871026108</v>
      </c>
      <c r="W126" s="28">
        <f t="shared" ref="W126:W131" si="69">U126/365</f>
        <v>0.53043835616438362</v>
      </c>
      <c r="X126" s="28"/>
      <c r="Y126" s="28"/>
      <c r="Z126" s="28"/>
      <c r="AA126" s="28"/>
      <c r="AB126" s="28"/>
      <c r="AC126" s="28"/>
      <c r="AD126" s="68">
        <v>19.760361</v>
      </c>
      <c r="AE126" s="68">
        <v>51.015000000000001</v>
      </c>
      <c r="AF126" s="27" t="s">
        <v>2617</v>
      </c>
      <c r="AG126" s="27" t="s">
        <v>2767</v>
      </c>
      <c r="AH126" s="68">
        <v>19.780083000000001</v>
      </c>
      <c r="AI126" s="68">
        <v>51.011721999999999</v>
      </c>
      <c r="AJ126" s="32" t="s">
        <v>2885</v>
      </c>
      <c r="AK126" s="32" t="s">
        <v>2942</v>
      </c>
    </row>
    <row r="127" spans="1:37" s="29" customFormat="1" ht="125.1" customHeight="1" x14ac:dyDescent="0.3">
      <c r="A127" s="25">
        <v>124</v>
      </c>
      <c r="B127" s="179" t="s">
        <v>621</v>
      </c>
      <c r="C127" s="25" t="s">
        <v>2084</v>
      </c>
      <c r="D127" s="25" t="s">
        <v>644</v>
      </c>
      <c r="E127" s="25" t="s">
        <v>645</v>
      </c>
      <c r="F127" s="25" t="s">
        <v>646</v>
      </c>
      <c r="G127" s="25" t="s">
        <v>331</v>
      </c>
      <c r="H127" s="25" t="s">
        <v>580</v>
      </c>
      <c r="I127" s="25" t="s">
        <v>69</v>
      </c>
      <c r="J127" s="25" t="s">
        <v>647</v>
      </c>
      <c r="K127" s="25" t="s">
        <v>125</v>
      </c>
      <c r="L127" s="25" t="s">
        <v>1001</v>
      </c>
      <c r="M127" s="33">
        <v>12156</v>
      </c>
      <c r="N127" s="33">
        <v>33.299999999999997</v>
      </c>
      <c r="O127" s="27">
        <v>206.65199999999999</v>
      </c>
      <c r="P127" s="28">
        <f t="shared" si="57"/>
        <v>17.00209798839936</v>
      </c>
      <c r="Q127" s="28">
        <f t="shared" si="67"/>
        <v>0.56616986301369865</v>
      </c>
      <c r="R127" s="28">
        <v>1288.5360000000001</v>
      </c>
      <c r="S127" s="28">
        <f t="shared" si="56"/>
        <v>106.01308157472542</v>
      </c>
      <c r="T127" s="28">
        <f t="shared" si="68"/>
        <v>3.5302356164383561</v>
      </c>
      <c r="U127" s="28">
        <v>334.29</v>
      </c>
      <c r="V127" s="28">
        <f t="shared" si="61"/>
        <v>27.503393804763672</v>
      </c>
      <c r="W127" s="28">
        <f t="shared" si="69"/>
        <v>0.91586301369863021</v>
      </c>
      <c r="X127" s="28"/>
      <c r="Y127" s="28"/>
      <c r="Z127" s="28"/>
      <c r="AA127" s="28"/>
      <c r="AB127" s="28"/>
      <c r="AC127" s="28"/>
      <c r="AD127" s="68">
        <v>20.102917000000001</v>
      </c>
      <c r="AE127" s="68">
        <v>51.518028000000001</v>
      </c>
      <c r="AF127" s="27" t="s">
        <v>2618</v>
      </c>
      <c r="AG127" s="27" t="s">
        <v>2768</v>
      </c>
      <c r="AH127" s="68">
        <v>20.102917000000001</v>
      </c>
      <c r="AI127" s="68">
        <v>51.517803000000001</v>
      </c>
      <c r="AJ127" s="27" t="s">
        <v>2886</v>
      </c>
      <c r="AK127" s="27" t="s">
        <v>2768</v>
      </c>
    </row>
    <row r="128" spans="1:37" s="29" customFormat="1" ht="125.1" customHeight="1" x14ac:dyDescent="0.3">
      <c r="A128" s="69">
        <v>125</v>
      </c>
      <c r="B128" s="179" t="s">
        <v>626</v>
      </c>
      <c r="C128" s="25" t="s">
        <v>2085</v>
      </c>
      <c r="D128" s="25" t="s">
        <v>649</v>
      </c>
      <c r="E128" s="25" t="s">
        <v>650</v>
      </c>
      <c r="F128" s="25" t="s">
        <v>651</v>
      </c>
      <c r="G128" s="25" t="s">
        <v>318</v>
      </c>
      <c r="H128" s="25" t="s">
        <v>652</v>
      </c>
      <c r="I128" s="25" t="s">
        <v>69</v>
      </c>
      <c r="J128" s="25" t="s">
        <v>653</v>
      </c>
      <c r="K128" s="25" t="s">
        <v>38</v>
      </c>
      <c r="L128" s="25" t="s">
        <v>1016</v>
      </c>
      <c r="M128" s="33">
        <v>53679.4</v>
      </c>
      <c r="N128" s="33">
        <v>147.07</v>
      </c>
      <c r="O128" s="27">
        <v>1154.1070999999999</v>
      </c>
      <c r="P128" s="28">
        <f t="shared" si="57"/>
        <v>21.499539404868244</v>
      </c>
      <c r="Q128" s="28">
        <f t="shared" si="67"/>
        <v>3.1619372602739726</v>
      </c>
      <c r="R128" s="28">
        <v>5851.0546000000004</v>
      </c>
      <c r="S128" s="28">
        <f t="shared" ref="S128:S145" si="70">T128*1000/N128</f>
        <v>108.99766488979714</v>
      </c>
      <c r="T128" s="28">
        <f t="shared" si="68"/>
        <v>16.030286575342465</v>
      </c>
      <c r="U128" s="28">
        <v>1100.4277</v>
      </c>
      <c r="V128" s="28">
        <f t="shared" si="61"/>
        <v>20.499560827897628</v>
      </c>
      <c r="W128" s="28">
        <f t="shared" si="69"/>
        <v>3.014870410958904</v>
      </c>
      <c r="X128" s="28"/>
      <c r="Y128" s="28"/>
      <c r="Z128" s="28"/>
      <c r="AA128" s="28"/>
      <c r="AB128" s="28"/>
      <c r="AC128" s="28"/>
      <c r="AD128" s="68">
        <v>19.354369999999999</v>
      </c>
      <c r="AE128" s="68">
        <v>51.080962</v>
      </c>
      <c r="AF128" s="27" t="s">
        <v>2619</v>
      </c>
      <c r="AG128" s="27" t="s">
        <v>2769</v>
      </c>
      <c r="AH128" s="73">
        <v>19.343333999999999</v>
      </c>
      <c r="AI128" s="73">
        <v>51.059722000000001</v>
      </c>
      <c r="AJ128" s="27" t="s">
        <v>2887</v>
      </c>
      <c r="AK128" s="27" t="s">
        <v>2943</v>
      </c>
    </row>
    <row r="129" spans="1:37" s="29" customFormat="1" ht="125.1" customHeight="1" x14ac:dyDescent="0.3">
      <c r="A129" s="25">
        <v>126</v>
      </c>
      <c r="B129" s="179" t="s">
        <v>632</v>
      </c>
      <c r="C129" s="25" t="s">
        <v>2086</v>
      </c>
      <c r="D129" s="25" t="s">
        <v>655</v>
      </c>
      <c r="E129" s="25" t="s">
        <v>656</v>
      </c>
      <c r="F129" s="25" t="s">
        <v>657</v>
      </c>
      <c r="G129" s="25" t="s">
        <v>318</v>
      </c>
      <c r="H129" s="25" t="s">
        <v>658</v>
      </c>
      <c r="I129" s="25" t="s">
        <v>25</v>
      </c>
      <c r="J129" s="25" t="s">
        <v>659</v>
      </c>
      <c r="K129" s="25" t="s">
        <v>125</v>
      </c>
      <c r="L129" s="25" t="s">
        <v>1012</v>
      </c>
      <c r="M129" s="33">
        <v>19154</v>
      </c>
      <c r="N129" s="33">
        <v>52.48</v>
      </c>
      <c r="O129" s="27">
        <v>114.92400000000001</v>
      </c>
      <c r="P129" s="28">
        <f t="shared" ref="P129:P148" si="71">Q129*1000/N129</f>
        <v>5.9996241229535583</v>
      </c>
      <c r="Q129" s="28">
        <f t="shared" si="67"/>
        <v>0.31486027397260274</v>
      </c>
      <c r="R129" s="28">
        <v>1053.47</v>
      </c>
      <c r="S129" s="28">
        <f t="shared" si="70"/>
        <v>54.996554460407623</v>
      </c>
      <c r="T129" s="28">
        <f t="shared" si="68"/>
        <v>2.8862191780821917</v>
      </c>
      <c r="U129" s="28">
        <v>86.192999999999998</v>
      </c>
      <c r="V129" s="28">
        <f t="shared" si="61"/>
        <v>4.4997180922151685</v>
      </c>
      <c r="W129" s="28">
        <f t="shared" si="69"/>
        <v>0.23614520547945206</v>
      </c>
      <c r="X129" s="28"/>
      <c r="Y129" s="28"/>
      <c r="Z129" s="28"/>
      <c r="AA129" s="28"/>
      <c r="AB129" s="28"/>
      <c r="AC129" s="28"/>
      <c r="AD129" s="68">
        <v>19.638750000000002</v>
      </c>
      <c r="AE129" s="68">
        <v>50.924138999999997</v>
      </c>
      <c r="AF129" s="27" t="s">
        <v>2620</v>
      </c>
      <c r="AG129" s="27" t="s">
        <v>2770</v>
      </c>
      <c r="AH129" s="68">
        <v>19.638750000000002</v>
      </c>
      <c r="AI129" s="68">
        <v>50.924138999999997</v>
      </c>
      <c r="AJ129" s="27" t="s">
        <v>2888</v>
      </c>
      <c r="AK129" s="27" t="s">
        <v>2770</v>
      </c>
    </row>
    <row r="130" spans="1:37" s="29" customFormat="1" ht="125.1" customHeight="1" x14ac:dyDescent="0.3">
      <c r="A130" s="69">
        <v>127</v>
      </c>
      <c r="B130" s="179" t="s">
        <v>637</v>
      </c>
      <c r="C130" s="25" t="s">
        <v>2087</v>
      </c>
      <c r="D130" s="25" t="s">
        <v>2386</v>
      </c>
      <c r="E130" s="25" t="s">
        <v>661</v>
      </c>
      <c r="F130" s="25" t="s">
        <v>662</v>
      </c>
      <c r="G130" s="25" t="s">
        <v>331</v>
      </c>
      <c r="H130" s="25" t="s">
        <v>580</v>
      </c>
      <c r="I130" s="25" t="s">
        <v>126</v>
      </c>
      <c r="J130" s="30" t="s">
        <v>663</v>
      </c>
      <c r="K130" s="25" t="s">
        <v>125</v>
      </c>
      <c r="L130" s="25" t="s">
        <v>1032</v>
      </c>
      <c r="M130" s="33">
        <v>610620</v>
      </c>
      <c r="N130" s="33">
        <v>1672.93</v>
      </c>
      <c r="O130" s="27">
        <v>524.94000000000005</v>
      </c>
      <c r="P130" s="28">
        <f t="shared" si="71"/>
        <v>0.85968437461335379</v>
      </c>
      <c r="Q130" s="28">
        <f t="shared" si="67"/>
        <v>1.438191780821918</v>
      </c>
      <c r="R130" s="28">
        <v>1120.67</v>
      </c>
      <c r="S130" s="28">
        <f t="shared" si="70"/>
        <v>1.8353002021144267</v>
      </c>
      <c r="T130" s="28">
        <f t="shared" si="68"/>
        <v>3.0703287671232879</v>
      </c>
      <c r="U130" s="28">
        <v>940.89</v>
      </c>
      <c r="V130" s="28">
        <f t="shared" si="61"/>
        <v>1.5408778740998177</v>
      </c>
      <c r="W130" s="28">
        <f t="shared" si="69"/>
        <v>2.5777808219178082</v>
      </c>
      <c r="X130" s="28">
        <v>2673.47</v>
      </c>
      <c r="Y130" s="28">
        <f>Z130*1000/N130</f>
        <v>4.3782915857003895</v>
      </c>
      <c r="Z130" s="28">
        <f>X130/365</f>
        <v>7.3245753424657529</v>
      </c>
      <c r="AA130" s="28">
        <v>463.33</v>
      </c>
      <c r="AB130" s="28">
        <f>AC130*1000/N130</f>
        <v>0.75878683523756074</v>
      </c>
      <c r="AC130" s="28">
        <f>AA130/365</f>
        <v>1.2693972602739725</v>
      </c>
      <c r="AD130" s="68">
        <v>20.021639</v>
      </c>
      <c r="AE130" s="68">
        <v>51.512749999999997</v>
      </c>
      <c r="AF130" s="27" t="s">
        <v>2621</v>
      </c>
      <c r="AG130" s="27" t="s">
        <v>2771</v>
      </c>
      <c r="AH130" s="68">
        <v>20.021639</v>
      </c>
      <c r="AI130" s="68">
        <v>51.512749999999997</v>
      </c>
      <c r="AJ130" s="27" t="s">
        <v>2889</v>
      </c>
      <c r="AK130" s="27" t="s">
        <v>2771</v>
      </c>
    </row>
    <row r="131" spans="1:37" s="29" customFormat="1" ht="125.1" customHeight="1" x14ac:dyDescent="0.3">
      <c r="A131" s="25">
        <v>128</v>
      </c>
      <c r="B131" s="179" t="s">
        <v>638</v>
      </c>
      <c r="C131" s="25" t="s">
        <v>2088</v>
      </c>
      <c r="D131" s="30" t="s">
        <v>2401</v>
      </c>
      <c r="E131" s="25" t="s">
        <v>665</v>
      </c>
      <c r="F131" s="30" t="s">
        <v>666</v>
      </c>
      <c r="G131" s="25" t="s">
        <v>454</v>
      </c>
      <c r="H131" s="25" t="s">
        <v>609</v>
      </c>
      <c r="I131" s="25" t="s">
        <v>25</v>
      </c>
      <c r="J131" s="25" t="s">
        <v>667</v>
      </c>
      <c r="K131" s="25" t="s">
        <v>38</v>
      </c>
      <c r="L131" s="25" t="s">
        <v>1045</v>
      </c>
      <c r="M131" s="33">
        <v>1055</v>
      </c>
      <c r="N131" s="33">
        <v>2.9</v>
      </c>
      <c r="O131" s="77">
        <v>10.55</v>
      </c>
      <c r="P131" s="28">
        <f t="shared" si="71"/>
        <v>9.9669343410486544</v>
      </c>
      <c r="Q131" s="28">
        <f>O131/365</f>
        <v>2.8904109589041098E-2</v>
      </c>
      <c r="R131" s="77">
        <v>127.655</v>
      </c>
      <c r="S131" s="28">
        <f t="shared" si="70"/>
        <v>120.59990552668873</v>
      </c>
      <c r="T131" s="28">
        <f>R131/365</f>
        <v>0.34973972602739728</v>
      </c>
      <c r="U131" s="77">
        <v>34.814999999999998</v>
      </c>
      <c r="V131" s="28">
        <f t="shared" si="61"/>
        <v>32.890883325460557</v>
      </c>
      <c r="W131" s="28">
        <f t="shared" si="69"/>
        <v>9.5383561643835615E-2</v>
      </c>
      <c r="X131" s="28"/>
      <c r="Y131" s="28"/>
      <c r="Z131" s="28"/>
      <c r="AA131" s="28"/>
      <c r="AB131" s="28"/>
      <c r="AC131" s="28"/>
      <c r="AD131" s="68">
        <v>19.233722</v>
      </c>
      <c r="AE131" s="68">
        <v>51.343167000000001</v>
      </c>
      <c r="AF131" s="27" t="s">
        <v>2622</v>
      </c>
      <c r="AG131" s="27" t="s">
        <v>2772</v>
      </c>
      <c r="AH131" s="68">
        <v>19.233360999999999</v>
      </c>
      <c r="AI131" s="68">
        <v>51.343167000000001</v>
      </c>
      <c r="AJ131" s="26" t="s">
        <v>668</v>
      </c>
      <c r="AK131" s="26" t="s">
        <v>669</v>
      </c>
    </row>
    <row r="132" spans="1:37" s="29" customFormat="1" ht="125.1" customHeight="1" x14ac:dyDescent="0.3">
      <c r="A132" s="69">
        <v>129</v>
      </c>
      <c r="B132" s="179" t="s">
        <v>643</v>
      </c>
      <c r="C132" s="25" t="s">
        <v>2089</v>
      </c>
      <c r="D132" s="25" t="s">
        <v>506</v>
      </c>
      <c r="E132" s="25" t="s">
        <v>506</v>
      </c>
      <c r="F132" s="25" t="s">
        <v>671</v>
      </c>
      <c r="G132" s="25" t="s">
        <v>454</v>
      </c>
      <c r="H132" s="25" t="s">
        <v>517</v>
      </c>
      <c r="I132" s="25" t="s">
        <v>69</v>
      </c>
      <c r="J132" s="25" t="s">
        <v>672</v>
      </c>
      <c r="K132" s="25" t="s">
        <v>38</v>
      </c>
      <c r="L132" s="25" t="s">
        <v>1027</v>
      </c>
      <c r="M132" s="33">
        <v>45447</v>
      </c>
      <c r="N132" s="33">
        <v>124.51</v>
      </c>
      <c r="O132" s="28">
        <v>179.77256</v>
      </c>
      <c r="P132" s="28">
        <f t="shared" si="71"/>
        <v>3.9557269427663289</v>
      </c>
      <c r="Q132" s="28">
        <f t="shared" ref="Q132:Q145" si="72">O132/365</f>
        <v>0.4925275616438356</v>
      </c>
      <c r="R132" s="28"/>
      <c r="S132" s="28">
        <f t="shared" si="70"/>
        <v>0</v>
      </c>
      <c r="T132" s="28">
        <f t="shared" ref="T132:T145" si="73">R132/365</f>
        <v>0</v>
      </c>
      <c r="U132" s="27"/>
      <c r="V132" s="28"/>
      <c r="W132" s="28"/>
      <c r="X132" s="28"/>
      <c r="Y132" s="28"/>
      <c r="Z132" s="28"/>
      <c r="AA132" s="28"/>
      <c r="AB132" s="28"/>
      <c r="AC132" s="28"/>
      <c r="AD132" s="68">
        <v>19.108000000000001</v>
      </c>
      <c r="AE132" s="68">
        <v>51.262611</v>
      </c>
      <c r="AF132" s="32" t="s">
        <v>2623</v>
      </c>
      <c r="AG132" s="32" t="s">
        <v>2773</v>
      </c>
      <c r="AH132" s="68">
        <v>19.106083000000002</v>
      </c>
      <c r="AI132" s="68">
        <v>51.262582999999999</v>
      </c>
      <c r="AJ132" s="32" t="s">
        <v>2890</v>
      </c>
      <c r="AK132" s="32" t="s">
        <v>2944</v>
      </c>
    </row>
    <row r="133" spans="1:37" s="29" customFormat="1" ht="125.1" customHeight="1" x14ac:dyDescent="0.3">
      <c r="A133" s="25">
        <v>130</v>
      </c>
      <c r="B133" s="179" t="s">
        <v>648</v>
      </c>
      <c r="C133" s="25" t="s">
        <v>2090</v>
      </c>
      <c r="D133" s="25" t="s">
        <v>674</v>
      </c>
      <c r="E133" s="25" t="s">
        <v>675</v>
      </c>
      <c r="F133" s="25" t="s">
        <v>676</v>
      </c>
      <c r="G133" s="25" t="s">
        <v>318</v>
      </c>
      <c r="H133" s="25" t="s">
        <v>677</v>
      </c>
      <c r="I133" s="25" t="s">
        <v>25</v>
      </c>
      <c r="J133" s="25" t="s">
        <v>678</v>
      </c>
      <c r="K133" s="25" t="s">
        <v>125</v>
      </c>
      <c r="L133" s="25"/>
      <c r="M133" s="33">
        <v>27951</v>
      </c>
      <c r="N133" s="33">
        <v>76.58</v>
      </c>
      <c r="O133" s="27">
        <v>201.24719999999999</v>
      </c>
      <c r="P133" s="28">
        <f t="shared" si="71"/>
        <v>7.1998196889634629</v>
      </c>
      <c r="Q133" s="28">
        <f t="shared" si="72"/>
        <v>0.55136219178082191</v>
      </c>
      <c r="R133" s="28">
        <v>1201.893</v>
      </c>
      <c r="S133" s="28">
        <f t="shared" si="70"/>
        <v>42.998923142420679</v>
      </c>
      <c r="T133" s="28">
        <f t="shared" si="73"/>
        <v>3.2928575342465756</v>
      </c>
      <c r="U133" s="28">
        <v>190.07</v>
      </c>
      <c r="V133" s="28">
        <f t="shared" ref="V133:V150" si="74">W133*1000/N133</f>
        <v>6.7999441894410726</v>
      </c>
      <c r="W133" s="28">
        <f t="shared" ref="W133:W147" si="75">U133/365</f>
        <v>0.52073972602739727</v>
      </c>
      <c r="X133" s="28"/>
      <c r="Y133" s="28"/>
      <c r="Z133" s="28"/>
      <c r="AA133" s="28"/>
      <c r="AB133" s="28"/>
      <c r="AC133" s="28"/>
      <c r="AD133" s="68">
        <v>19.636917</v>
      </c>
      <c r="AE133" s="68">
        <v>51.024194000000001</v>
      </c>
      <c r="AF133" s="27" t="s">
        <v>2624</v>
      </c>
      <c r="AG133" s="27" t="s">
        <v>2774</v>
      </c>
      <c r="AH133" s="68">
        <v>19.636917</v>
      </c>
      <c r="AI133" s="68">
        <v>51.024194000000001</v>
      </c>
      <c r="AJ133" s="27" t="s">
        <v>2624</v>
      </c>
      <c r="AK133" s="27" t="s">
        <v>2774</v>
      </c>
    </row>
    <row r="134" spans="1:37" s="29" customFormat="1" ht="125.1" customHeight="1" x14ac:dyDescent="0.3">
      <c r="A134" s="69">
        <v>131</v>
      </c>
      <c r="B134" s="179" t="s">
        <v>654</v>
      </c>
      <c r="C134" s="25" t="s">
        <v>2091</v>
      </c>
      <c r="D134" s="25" t="s">
        <v>680</v>
      </c>
      <c r="E134" s="25" t="s">
        <v>681</v>
      </c>
      <c r="F134" s="25" t="s">
        <v>682</v>
      </c>
      <c r="G134" s="25" t="s">
        <v>318</v>
      </c>
      <c r="H134" s="25" t="s">
        <v>683</v>
      </c>
      <c r="I134" s="25" t="s">
        <v>69</v>
      </c>
      <c r="J134" s="25" t="s">
        <v>684</v>
      </c>
      <c r="K134" s="25" t="s">
        <v>38</v>
      </c>
      <c r="L134" s="25" t="s">
        <v>1044</v>
      </c>
      <c r="M134" s="33">
        <v>66810</v>
      </c>
      <c r="N134" s="33">
        <v>183.04</v>
      </c>
      <c r="O134" s="27">
        <v>1269.386</v>
      </c>
      <c r="P134" s="28">
        <f t="shared" si="71"/>
        <v>19.000053884471694</v>
      </c>
      <c r="Q134" s="28">
        <f t="shared" si="72"/>
        <v>3.4777698630136986</v>
      </c>
      <c r="R134" s="28">
        <v>6704.4049999999997</v>
      </c>
      <c r="S134" s="28">
        <f t="shared" si="70"/>
        <v>100.35092262189863</v>
      </c>
      <c r="T134" s="28">
        <f t="shared" si="73"/>
        <v>18.368232876712327</v>
      </c>
      <c r="U134" s="28">
        <v>1737.06</v>
      </c>
      <c r="V134" s="28">
        <f t="shared" si="74"/>
        <v>26.000155666251558</v>
      </c>
      <c r="W134" s="28">
        <f t="shared" si="75"/>
        <v>4.7590684931506848</v>
      </c>
      <c r="X134" s="28"/>
      <c r="Y134" s="28"/>
      <c r="Z134" s="28"/>
      <c r="AA134" s="28"/>
      <c r="AB134" s="28"/>
      <c r="AC134" s="28"/>
      <c r="AD134" s="68">
        <v>19.627972</v>
      </c>
      <c r="AE134" s="68">
        <v>51.104028</v>
      </c>
      <c r="AF134" s="27" t="s">
        <v>2625</v>
      </c>
      <c r="AG134" s="27" t="s">
        <v>2775</v>
      </c>
      <c r="AH134" s="68">
        <v>19.629750000000001</v>
      </c>
      <c r="AI134" s="68">
        <v>51.104582999999998</v>
      </c>
      <c r="AJ134" s="27" t="s">
        <v>2891</v>
      </c>
      <c r="AK134" s="27" t="s">
        <v>2945</v>
      </c>
    </row>
    <row r="135" spans="1:37" s="29" customFormat="1" ht="125.1" customHeight="1" x14ac:dyDescent="0.3">
      <c r="A135" s="25">
        <v>132</v>
      </c>
      <c r="B135" s="179" t="s">
        <v>660</v>
      </c>
      <c r="C135" s="25" t="s">
        <v>2092</v>
      </c>
      <c r="D135" s="25" t="s">
        <v>687</v>
      </c>
      <c r="E135" s="25" t="s">
        <v>688</v>
      </c>
      <c r="F135" s="25" t="s">
        <v>689</v>
      </c>
      <c r="G135" s="25" t="s">
        <v>454</v>
      </c>
      <c r="H135" s="25" t="s">
        <v>452</v>
      </c>
      <c r="I135" s="25" t="s">
        <v>25</v>
      </c>
      <c r="J135" s="25" t="s">
        <v>690</v>
      </c>
      <c r="K135" s="25" t="s">
        <v>38</v>
      </c>
      <c r="L135" s="25" t="s">
        <v>1038</v>
      </c>
      <c r="M135" s="33">
        <v>15538</v>
      </c>
      <c r="N135" s="33">
        <v>42.569800000000001</v>
      </c>
      <c r="O135" s="27">
        <v>155.38</v>
      </c>
      <c r="P135" s="28">
        <f t="shared" si="71"/>
        <v>10.000014802441784</v>
      </c>
      <c r="Q135" s="28">
        <f t="shared" si="72"/>
        <v>0.42569863013698628</v>
      </c>
      <c r="R135" s="28">
        <v>1072.1220000000001</v>
      </c>
      <c r="S135" s="28">
        <f t="shared" si="70"/>
        <v>69.000102136848326</v>
      </c>
      <c r="T135" s="28">
        <f t="shared" si="73"/>
        <v>2.9373205479452058</v>
      </c>
      <c r="U135" s="28">
        <v>285.89920000000001</v>
      </c>
      <c r="V135" s="28">
        <f t="shared" si="74"/>
        <v>18.400027236492885</v>
      </c>
      <c r="W135" s="28">
        <f t="shared" si="75"/>
        <v>0.78328547945205484</v>
      </c>
      <c r="X135" s="28"/>
      <c r="Y135" s="28"/>
      <c r="Z135" s="28"/>
      <c r="AA135" s="28"/>
      <c r="AB135" s="28"/>
      <c r="AC135" s="28"/>
      <c r="AD135" s="68">
        <v>19.375833</v>
      </c>
      <c r="AE135" s="68">
        <v>51.391111000000002</v>
      </c>
      <c r="AF135" s="27" t="s">
        <v>2626</v>
      </c>
      <c r="AG135" s="27" t="s">
        <v>2776</v>
      </c>
      <c r="AH135" s="68">
        <v>19.375833</v>
      </c>
      <c r="AI135" s="68">
        <v>51.391111000000002</v>
      </c>
      <c r="AJ135" s="27" t="s">
        <v>2626</v>
      </c>
      <c r="AK135" s="27" t="s">
        <v>2776</v>
      </c>
    </row>
    <row r="136" spans="1:37" s="29" customFormat="1" ht="125.1" customHeight="1" x14ac:dyDescent="0.3">
      <c r="A136" s="69">
        <v>133</v>
      </c>
      <c r="B136" s="179" t="s">
        <v>664</v>
      </c>
      <c r="C136" s="25" t="s">
        <v>2093</v>
      </c>
      <c r="D136" s="25" t="s">
        <v>692</v>
      </c>
      <c r="E136" s="25" t="s">
        <v>693</v>
      </c>
      <c r="F136" s="25" t="s">
        <v>694</v>
      </c>
      <c r="G136" s="25" t="s">
        <v>325</v>
      </c>
      <c r="H136" s="25" t="s">
        <v>392</v>
      </c>
      <c r="I136" s="25" t="s">
        <v>25</v>
      </c>
      <c r="J136" s="25" t="s">
        <v>695</v>
      </c>
      <c r="K136" s="25" t="s">
        <v>125</v>
      </c>
      <c r="L136" s="25" t="s">
        <v>1006</v>
      </c>
      <c r="M136" s="33">
        <v>4625</v>
      </c>
      <c r="N136" s="33">
        <v>12.67</v>
      </c>
      <c r="O136" s="27">
        <v>106.38</v>
      </c>
      <c r="P136" s="28">
        <f t="shared" si="71"/>
        <v>23.00331924187218</v>
      </c>
      <c r="Q136" s="28">
        <f t="shared" si="72"/>
        <v>0.29145205479452052</v>
      </c>
      <c r="R136" s="28">
        <v>508.75</v>
      </c>
      <c r="S136" s="28">
        <f t="shared" si="70"/>
        <v>110.01070374414807</v>
      </c>
      <c r="T136" s="28">
        <f t="shared" si="73"/>
        <v>1.3938356164383561</v>
      </c>
      <c r="U136" s="28">
        <v>157.25</v>
      </c>
      <c r="V136" s="28">
        <f t="shared" si="74"/>
        <v>34.003308430009405</v>
      </c>
      <c r="W136" s="28">
        <f t="shared" si="75"/>
        <v>0.43082191780821916</v>
      </c>
      <c r="X136" s="28"/>
      <c r="Y136" s="28"/>
      <c r="Z136" s="28"/>
      <c r="AA136" s="28"/>
      <c r="AB136" s="28"/>
      <c r="AC136" s="28"/>
      <c r="AD136" s="68">
        <v>19.782693999999999</v>
      </c>
      <c r="AE136" s="68">
        <v>51.450361000000001</v>
      </c>
      <c r="AF136" s="27" t="s">
        <v>2666</v>
      </c>
      <c r="AG136" s="27" t="s">
        <v>2777</v>
      </c>
      <c r="AH136" s="68">
        <v>19.782693999999999</v>
      </c>
      <c r="AI136" s="68">
        <v>51.450361000000001</v>
      </c>
      <c r="AJ136" s="27" t="s">
        <v>2666</v>
      </c>
      <c r="AK136" s="27" t="s">
        <v>2777</v>
      </c>
    </row>
    <row r="137" spans="1:37" s="29" customFormat="1" ht="125.1" customHeight="1" x14ac:dyDescent="0.3">
      <c r="A137" s="25">
        <v>134</v>
      </c>
      <c r="B137" s="179" t="s">
        <v>670</v>
      </c>
      <c r="C137" s="25" t="s">
        <v>2094</v>
      </c>
      <c r="D137" s="25" t="s">
        <v>696</v>
      </c>
      <c r="E137" s="25" t="s">
        <v>697</v>
      </c>
      <c r="F137" s="25" t="s">
        <v>698</v>
      </c>
      <c r="G137" s="25" t="s">
        <v>437</v>
      </c>
      <c r="H137" s="25" t="s">
        <v>698</v>
      </c>
      <c r="I137" s="25" t="s">
        <v>25</v>
      </c>
      <c r="J137" s="25" t="s">
        <v>699</v>
      </c>
      <c r="K137" s="25" t="s">
        <v>125</v>
      </c>
      <c r="L137" s="25" t="s">
        <v>1042</v>
      </c>
      <c r="M137" s="33">
        <v>106017</v>
      </c>
      <c r="N137" s="33">
        <v>290.45999999999998</v>
      </c>
      <c r="O137" s="27">
        <v>1203.2929999999999</v>
      </c>
      <c r="P137" s="28">
        <f t="shared" si="71"/>
        <v>11.349904119964647</v>
      </c>
      <c r="Q137" s="28">
        <f t="shared" si="72"/>
        <v>3.2966931506849311</v>
      </c>
      <c r="R137" s="28">
        <v>8428.35</v>
      </c>
      <c r="S137" s="28">
        <f t="shared" si="70"/>
        <v>79.499310965412462</v>
      </c>
      <c r="T137" s="28">
        <f t="shared" si="73"/>
        <v>23.0913698630137</v>
      </c>
      <c r="U137" s="28">
        <v>2049.31</v>
      </c>
      <c r="V137" s="28">
        <f t="shared" si="74"/>
        <v>19.329849016062379</v>
      </c>
      <c r="W137" s="28">
        <f t="shared" si="75"/>
        <v>5.6145479452054792</v>
      </c>
      <c r="X137" s="28"/>
      <c r="Y137" s="28"/>
      <c r="Z137" s="28"/>
      <c r="AA137" s="28"/>
      <c r="AB137" s="28"/>
      <c r="AC137" s="28"/>
      <c r="AD137" s="68">
        <v>20.292110999999998</v>
      </c>
      <c r="AE137" s="68">
        <v>51.299917000000001</v>
      </c>
      <c r="AF137" s="27" t="s">
        <v>2628</v>
      </c>
      <c r="AG137" s="27" t="s">
        <v>2778</v>
      </c>
      <c r="AH137" s="68">
        <v>20.292110999999998</v>
      </c>
      <c r="AI137" s="68">
        <v>51.299917000000001</v>
      </c>
      <c r="AJ137" s="27" t="s">
        <v>2628</v>
      </c>
      <c r="AK137" s="27" t="s">
        <v>2778</v>
      </c>
    </row>
    <row r="138" spans="1:37" s="29" customFormat="1" ht="125.1" customHeight="1" x14ac:dyDescent="0.3">
      <c r="A138" s="69">
        <v>135</v>
      </c>
      <c r="B138" s="179" t="s">
        <v>700</v>
      </c>
      <c r="C138" s="25" t="s">
        <v>2095</v>
      </c>
      <c r="D138" s="25" t="s">
        <v>701</v>
      </c>
      <c r="E138" s="74" t="s">
        <v>702</v>
      </c>
      <c r="F138" s="25" t="s">
        <v>703</v>
      </c>
      <c r="G138" s="25" t="s">
        <v>325</v>
      </c>
      <c r="H138" s="25" t="s">
        <v>587</v>
      </c>
      <c r="I138" s="25" t="s">
        <v>25</v>
      </c>
      <c r="J138" s="25" t="s">
        <v>704</v>
      </c>
      <c r="K138" s="25" t="s">
        <v>125</v>
      </c>
      <c r="L138" s="25" t="s">
        <v>1017</v>
      </c>
      <c r="M138" s="33">
        <v>1554</v>
      </c>
      <c r="N138" s="33">
        <v>4.26</v>
      </c>
      <c r="O138" s="27">
        <v>15.9</v>
      </c>
      <c r="P138" s="28">
        <f t="shared" si="71"/>
        <v>10.225737989581326</v>
      </c>
      <c r="Q138" s="28">
        <f t="shared" si="72"/>
        <v>4.3561643835616441E-2</v>
      </c>
      <c r="R138" s="28">
        <v>107.8</v>
      </c>
      <c r="S138" s="28">
        <f t="shared" si="70"/>
        <v>69.329217313010489</v>
      </c>
      <c r="T138" s="28">
        <f t="shared" si="73"/>
        <v>0.29534246575342465</v>
      </c>
      <c r="U138" s="28">
        <v>87.700999999999993</v>
      </c>
      <c r="V138" s="28">
        <f t="shared" si="74"/>
        <v>56.402984114734068</v>
      </c>
      <c r="W138" s="28">
        <f t="shared" si="75"/>
        <v>0.2402767123287671</v>
      </c>
      <c r="X138" s="78"/>
      <c r="Y138" s="78"/>
      <c r="Z138" s="78"/>
      <c r="AA138" s="78"/>
      <c r="AB138" s="78"/>
      <c r="AC138" s="78"/>
      <c r="AD138" s="68">
        <v>19.717222</v>
      </c>
      <c r="AE138" s="68">
        <v>51.364167000000002</v>
      </c>
      <c r="AF138" s="27" t="s">
        <v>2627</v>
      </c>
      <c r="AG138" s="27" t="s">
        <v>2779</v>
      </c>
      <c r="AH138" s="68">
        <v>19.717222</v>
      </c>
      <c r="AI138" s="68">
        <v>51.364167000000002</v>
      </c>
      <c r="AJ138" s="27" t="s">
        <v>2627</v>
      </c>
      <c r="AK138" s="27" t="s">
        <v>2779</v>
      </c>
    </row>
    <row r="139" spans="1:37" s="29" customFormat="1" ht="125.1" customHeight="1" x14ac:dyDescent="0.3">
      <c r="A139" s="25">
        <v>136</v>
      </c>
      <c r="B139" s="179" t="s">
        <v>962</v>
      </c>
      <c r="C139" s="25" t="s">
        <v>2096</v>
      </c>
      <c r="D139" s="25" t="s">
        <v>706</v>
      </c>
      <c r="E139" s="25" t="s">
        <v>707</v>
      </c>
      <c r="F139" s="25" t="s">
        <v>708</v>
      </c>
      <c r="G139" s="25" t="s">
        <v>454</v>
      </c>
      <c r="H139" s="25" t="s">
        <v>707</v>
      </c>
      <c r="I139" s="25" t="s">
        <v>25</v>
      </c>
      <c r="J139" s="25" t="s">
        <v>709</v>
      </c>
      <c r="K139" s="25" t="s">
        <v>38</v>
      </c>
      <c r="L139" s="25" t="s">
        <v>1023</v>
      </c>
      <c r="M139" s="33">
        <v>3043</v>
      </c>
      <c r="N139" s="33">
        <v>8.3000000000000007</v>
      </c>
      <c r="O139" s="27">
        <v>56.295499999999997</v>
      </c>
      <c r="P139" s="28">
        <f t="shared" si="71"/>
        <v>18.582439346426803</v>
      </c>
      <c r="Q139" s="28">
        <f t="shared" si="72"/>
        <v>0.15423424657534246</v>
      </c>
      <c r="R139" s="28">
        <v>333.20850000000002</v>
      </c>
      <c r="S139" s="28">
        <f t="shared" si="70"/>
        <v>109.98795180722891</v>
      </c>
      <c r="T139" s="28">
        <f t="shared" si="73"/>
        <v>0.91290000000000004</v>
      </c>
      <c r="U139" s="28">
        <v>79.117999999999995</v>
      </c>
      <c r="V139" s="28">
        <f t="shared" si="74"/>
        <v>26.115860703086312</v>
      </c>
      <c r="W139" s="28">
        <f t="shared" si="75"/>
        <v>0.21676164383561641</v>
      </c>
      <c r="X139" s="28"/>
      <c r="Y139" s="28"/>
      <c r="Z139" s="28"/>
      <c r="AA139" s="28"/>
      <c r="AB139" s="28"/>
      <c r="AC139" s="28"/>
      <c r="AD139" s="68">
        <v>19.387471999999999</v>
      </c>
      <c r="AE139" s="68">
        <v>51.464416999999997</v>
      </c>
      <c r="AF139" s="27" t="s">
        <v>2629</v>
      </c>
      <c r="AG139" s="27" t="s">
        <v>2780</v>
      </c>
      <c r="AH139" s="68">
        <v>19.387471999999999</v>
      </c>
      <c r="AI139" s="68">
        <v>51.464416999999997</v>
      </c>
      <c r="AJ139" s="27" t="s">
        <v>2629</v>
      </c>
      <c r="AK139" s="27" t="s">
        <v>2780</v>
      </c>
    </row>
    <row r="140" spans="1:37" s="29" customFormat="1" ht="125.1" customHeight="1" x14ac:dyDescent="0.3">
      <c r="A140" s="69">
        <v>137</v>
      </c>
      <c r="B140" s="179" t="s">
        <v>673</v>
      </c>
      <c r="C140" s="25" t="s">
        <v>2097</v>
      </c>
      <c r="D140" s="25" t="s">
        <v>711</v>
      </c>
      <c r="E140" s="25" t="s">
        <v>712</v>
      </c>
      <c r="F140" s="25" t="s">
        <v>713</v>
      </c>
      <c r="G140" s="25" t="s">
        <v>331</v>
      </c>
      <c r="H140" s="25" t="s">
        <v>714</v>
      </c>
      <c r="I140" s="25" t="s">
        <v>25</v>
      </c>
      <c r="J140" s="25" t="s">
        <v>715</v>
      </c>
      <c r="K140" s="25" t="s">
        <v>125</v>
      </c>
      <c r="L140" s="25" t="s">
        <v>1015</v>
      </c>
      <c r="M140" s="33">
        <v>74308</v>
      </c>
      <c r="N140" s="33">
        <v>203.584</v>
      </c>
      <c r="O140" s="27">
        <v>495.63436000000002</v>
      </c>
      <c r="P140" s="28">
        <f t="shared" si="71"/>
        <v>6.6699856381856319</v>
      </c>
      <c r="Q140" s="28">
        <f t="shared" si="72"/>
        <v>1.3579023561643837</v>
      </c>
      <c r="R140" s="28">
        <v>4891.6956399999999</v>
      </c>
      <c r="S140" s="28">
        <f t="shared" si="70"/>
        <v>65.829858255136443</v>
      </c>
      <c r="T140" s="28">
        <f t="shared" si="73"/>
        <v>13.401905863013699</v>
      </c>
      <c r="U140" s="28">
        <v>1026.9359999999999</v>
      </c>
      <c r="V140" s="28">
        <f t="shared" si="74"/>
        <v>13.819962706652941</v>
      </c>
      <c r="W140" s="28">
        <f t="shared" si="75"/>
        <v>2.8135232876712326</v>
      </c>
      <c r="X140" s="28"/>
      <c r="Y140" s="28"/>
      <c r="Z140" s="28"/>
      <c r="AA140" s="28"/>
      <c r="AB140" s="28"/>
      <c r="AC140" s="28"/>
      <c r="AD140" s="68">
        <v>19.92925</v>
      </c>
      <c r="AE140" s="68">
        <v>51.614417000000003</v>
      </c>
      <c r="AF140" s="27" t="s">
        <v>2630</v>
      </c>
      <c r="AG140" s="27" t="s">
        <v>2781</v>
      </c>
      <c r="AH140" s="73">
        <v>19.996390000000002</v>
      </c>
      <c r="AI140" s="73">
        <v>51.614249999999998</v>
      </c>
      <c r="AJ140" s="27" t="s">
        <v>2892</v>
      </c>
      <c r="AK140" s="27" t="s">
        <v>2946</v>
      </c>
    </row>
    <row r="141" spans="1:37" s="29" customFormat="1" ht="125.1" customHeight="1" x14ac:dyDescent="0.3">
      <c r="A141" s="25">
        <v>138</v>
      </c>
      <c r="B141" s="179" t="s">
        <v>679</v>
      </c>
      <c r="C141" s="25" t="s">
        <v>2098</v>
      </c>
      <c r="D141" s="25" t="s">
        <v>717</v>
      </c>
      <c r="E141" s="25" t="s">
        <v>718</v>
      </c>
      <c r="F141" s="25" t="s">
        <v>719</v>
      </c>
      <c r="G141" s="25" t="s">
        <v>331</v>
      </c>
      <c r="H141" s="25" t="s">
        <v>714</v>
      </c>
      <c r="I141" s="25" t="s">
        <v>25</v>
      </c>
      <c r="J141" s="25" t="s">
        <v>720</v>
      </c>
      <c r="K141" s="25" t="s">
        <v>125</v>
      </c>
      <c r="L141" s="25" t="s">
        <v>1015</v>
      </c>
      <c r="M141" s="33">
        <v>187728</v>
      </c>
      <c r="N141" s="33">
        <v>514.32000000000005</v>
      </c>
      <c r="O141" s="27">
        <v>2892.8879999999999</v>
      </c>
      <c r="P141" s="28">
        <f t="shared" si="71"/>
        <v>15.410095947941368</v>
      </c>
      <c r="Q141" s="28">
        <f t="shared" si="72"/>
        <v>7.9257205479452049</v>
      </c>
      <c r="R141" s="28">
        <v>13736.05776</v>
      </c>
      <c r="S141" s="28">
        <f t="shared" si="70"/>
        <v>73.170467722243174</v>
      </c>
      <c r="T141" s="28">
        <f t="shared" si="73"/>
        <v>37.633034958904112</v>
      </c>
      <c r="U141" s="70">
        <v>3028.0520000000001</v>
      </c>
      <c r="V141" s="28">
        <f t="shared" si="74"/>
        <v>16.130099698071881</v>
      </c>
      <c r="W141" s="28">
        <f t="shared" si="75"/>
        <v>8.2960328767123297</v>
      </c>
      <c r="X141" s="28"/>
      <c r="Y141" s="28"/>
      <c r="Z141" s="28"/>
      <c r="AA141" s="28"/>
      <c r="AB141" s="27"/>
      <c r="AC141" s="28"/>
      <c r="AD141" s="68">
        <v>19.926278</v>
      </c>
      <c r="AE141" s="68">
        <v>51.590611000000003</v>
      </c>
      <c r="AF141" s="27" t="s">
        <v>2631</v>
      </c>
      <c r="AG141" s="27" t="s">
        <v>2782</v>
      </c>
      <c r="AH141" s="73">
        <v>19.932917</v>
      </c>
      <c r="AI141" s="73">
        <v>51.590361000000001</v>
      </c>
      <c r="AJ141" s="27" t="s">
        <v>2893</v>
      </c>
      <c r="AK141" s="27" t="s">
        <v>2947</v>
      </c>
    </row>
    <row r="142" spans="1:37" s="29" customFormat="1" ht="125.1" customHeight="1" x14ac:dyDescent="0.3">
      <c r="A142" s="69">
        <v>139</v>
      </c>
      <c r="B142" s="179" t="s">
        <v>685</v>
      </c>
      <c r="C142" s="30" t="s">
        <v>2099</v>
      </c>
      <c r="D142" s="30" t="s">
        <v>722</v>
      </c>
      <c r="E142" s="30" t="s">
        <v>723</v>
      </c>
      <c r="F142" s="30" t="s">
        <v>724</v>
      </c>
      <c r="G142" s="30" t="s">
        <v>454</v>
      </c>
      <c r="H142" s="30" t="s">
        <v>536</v>
      </c>
      <c r="I142" s="30" t="s">
        <v>25</v>
      </c>
      <c r="J142" s="30" t="s">
        <v>725</v>
      </c>
      <c r="K142" s="30" t="s">
        <v>38</v>
      </c>
      <c r="L142" s="30" t="s">
        <v>1024</v>
      </c>
      <c r="M142" s="33">
        <v>5699</v>
      </c>
      <c r="N142" s="71">
        <v>15.61</v>
      </c>
      <c r="O142" s="70">
        <v>66.678299999999993</v>
      </c>
      <c r="P142" s="28">
        <f t="shared" si="71"/>
        <v>11.702772195554306</v>
      </c>
      <c r="Q142" s="28">
        <f t="shared" si="72"/>
        <v>0.18268027397260272</v>
      </c>
      <c r="R142" s="70">
        <v>430.27449999999999</v>
      </c>
      <c r="S142" s="28">
        <f t="shared" si="70"/>
        <v>75.51788895421798</v>
      </c>
      <c r="T142" s="28">
        <f t="shared" si="73"/>
        <v>1.1788342465753425</v>
      </c>
      <c r="U142" s="70">
        <v>124.8081</v>
      </c>
      <c r="V142" s="28">
        <f t="shared" si="74"/>
        <v>21.905188981422164</v>
      </c>
      <c r="W142" s="28">
        <f t="shared" si="75"/>
        <v>0.34193999999999997</v>
      </c>
      <c r="X142" s="70"/>
      <c r="Y142" s="70"/>
      <c r="Z142" s="70"/>
      <c r="AA142" s="70"/>
      <c r="AB142" s="70"/>
      <c r="AC142" s="70"/>
      <c r="AD142" s="68">
        <v>19.269722000000002</v>
      </c>
      <c r="AE142" s="68">
        <v>51.521667000000001</v>
      </c>
      <c r="AF142" s="27" t="s">
        <v>2632</v>
      </c>
      <c r="AG142" s="27" t="s">
        <v>2783</v>
      </c>
      <c r="AH142" s="68">
        <v>19.269722000000002</v>
      </c>
      <c r="AI142" s="68">
        <v>51.521667000000001</v>
      </c>
      <c r="AJ142" s="27" t="s">
        <v>2632</v>
      </c>
      <c r="AK142" s="27" t="s">
        <v>2783</v>
      </c>
    </row>
    <row r="143" spans="1:37" s="29" customFormat="1" ht="125.1" customHeight="1" x14ac:dyDescent="0.3">
      <c r="A143" s="25">
        <v>140</v>
      </c>
      <c r="B143" s="179" t="s">
        <v>686</v>
      </c>
      <c r="C143" s="30" t="s">
        <v>2100</v>
      </c>
      <c r="D143" s="30" t="s">
        <v>727</v>
      </c>
      <c r="E143" s="30" t="s">
        <v>728</v>
      </c>
      <c r="F143" s="30" t="s">
        <v>729</v>
      </c>
      <c r="G143" s="30" t="s">
        <v>437</v>
      </c>
      <c r="H143" s="30" t="s">
        <v>728</v>
      </c>
      <c r="I143" s="30" t="s">
        <v>25</v>
      </c>
      <c r="J143" s="30" t="s">
        <v>730</v>
      </c>
      <c r="K143" s="30" t="s">
        <v>125</v>
      </c>
      <c r="L143" s="30" t="s">
        <v>1043</v>
      </c>
      <c r="M143" s="71">
        <v>61163</v>
      </c>
      <c r="N143" s="71">
        <v>167.57</v>
      </c>
      <c r="O143" s="70">
        <v>1053.2260000000001</v>
      </c>
      <c r="P143" s="28">
        <f t="shared" si="71"/>
        <v>17.219971862096482</v>
      </c>
      <c r="Q143" s="28">
        <f t="shared" si="72"/>
        <v>2.8855506849315073</v>
      </c>
      <c r="R143" s="70">
        <v>2634.29</v>
      </c>
      <c r="S143" s="28">
        <f t="shared" si="70"/>
        <v>43.06995808744005</v>
      </c>
      <c r="T143" s="28">
        <f t="shared" si="73"/>
        <v>7.2172328767123286</v>
      </c>
      <c r="U143" s="70">
        <v>776.77</v>
      </c>
      <c r="V143" s="28">
        <f t="shared" si="74"/>
        <v>12.699987982940684</v>
      </c>
      <c r="W143" s="28">
        <f t="shared" si="75"/>
        <v>2.1281369863013699</v>
      </c>
      <c r="X143" s="70"/>
      <c r="Y143" s="70"/>
      <c r="Z143" s="70"/>
      <c r="AA143" s="70"/>
      <c r="AB143" s="70"/>
      <c r="AC143" s="70"/>
      <c r="AD143" s="68">
        <v>20.171944</v>
      </c>
      <c r="AE143" s="68">
        <v>51.247500000000002</v>
      </c>
      <c r="AF143" s="27" t="s">
        <v>2633</v>
      </c>
      <c r="AG143" s="27" t="s">
        <v>2784</v>
      </c>
      <c r="AH143" s="68">
        <v>20.171944</v>
      </c>
      <c r="AI143" s="68">
        <v>51.247500000000002</v>
      </c>
      <c r="AJ143" s="27" t="s">
        <v>2633</v>
      </c>
      <c r="AK143" s="27" t="s">
        <v>2784</v>
      </c>
    </row>
    <row r="144" spans="1:37" s="29" customFormat="1" ht="125.1" customHeight="1" x14ac:dyDescent="0.3">
      <c r="A144" s="69">
        <v>141</v>
      </c>
      <c r="B144" s="179" t="s">
        <v>691</v>
      </c>
      <c r="C144" s="30" t="s">
        <v>2101</v>
      </c>
      <c r="D144" s="30" t="s">
        <v>706</v>
      </c>
      <c r="E144" s="30" t="s">
        <v>733</v>
      </c>
      <c r="F144" s="30" t="s">
        <v>734</v>
      </c>
      <c r="G144" s="30" t="s">
        <v>454</v>
      </c>
      <c r="H144" s="30" t="s">
        <v>707</v>
      </c>
      <c r="I144" s="30" t="s">
        <v>25</v>
      </c>
      <c r="J144" s="30" t="s">
        <v>735</v>
      </c>
      <c r="K144" s="30" t="s">
        <v>38</v>
      </c>
      <c r="L144" s="25" t="s">
        <v>1023</v>
      </c>
      <c r="M144" s="71">
        <v>2033</v>
      </c>
      <c r="N144" s="71">
        <v>5.57</v>
      </c>
      <c r="O144" s="70">
        <v>24.396000000000001</v>
      </c>
      <c r="P144" s="28">
        <f t="shared" si="71"/>
        <v>11.999704876909078</v>
      </c>
      <c r="Q144" s="28">
        <f t="shared" si="72"/>
        <v>6.6838356164383564E-2</v>
      </c>
      <c r="R144" s="70">
        <v>147.08754999999999</v>
      </c>
      <c r="S144" s="28">
        <f t="shared" si="70"/>
        <v>72.348220653697638</v>
      </c>
      <c r="T144" s="28">
        <f t="shared" si="73"/>
        <v>0.40297958904109588</v>
      </c>
      <c r="U144" s="70">
        <v>16.568950000000001</v>
      </c>
      <c r="V144" s="28">
        <f t="shared" si="74"/>
        <v>8.1497995622340831</v>
      </c>
      <c r="W144" s="28">
        <f t="shared" si="75"/>
        <v>4.5394383561643839E-2</v>
      </c>
      <c r="X144" s="70"/>
      <c r="Y144" s="70"/>
      <c r="Z144" s="70"/>
      <c r="AA144" s="70"/>
      <c r="AB144" s="70"/>
      <c r="AC144" s="70"/>
      <c r="AD144" s="68">
        <v>19.387471999999999</v>
      </c>
      <c r="AE144" s="68">
        <v>51.464416999999997</v>
      </c>
      <c r="AF144" s="27" t="s">
        <v>2629</v>
      </c>
      <c r="AG144" s="27" t="s">
        <v>2780</v>
      </c>
      <c r="AH144" s="68">
        <v>19.387471999999999</v>
      </c>
      <c r="AI144" s="68">
        <v>51.464416999999997</v>
      </c>
      <c r="AJ144" s="27" t="s">
        <v>2629</v>
      </c>
      <c r="AK144" s="27" t="s">
        <v>2780</v>
      </c>
    </row>
    <row r="145" spans="1:37" s="29" customFormat="1" ht="125.1" customHeight="1" x14ac:dyDescent="0.3">
      <c r="A145" s="25">
        <v>142</v>
      </c>
      <c r="B145" s="179" t="s">
        <v>2992</v>
      </c>
      <c r="C145" s="30" t="s">
        <v>2102</v>
      </c>
      <c r="D145" s="30" t="s">
        <v>737</v>
      </c>
      <c r="E145" s="30" t="s">
        <v>738</v>
      </c>
      <c r="F145" s="30" t="s">
        <v>739</v>
      </c>
      <c r="G145" s="30" t="s">
        <v>454</v>
      </c>
      <c r="H145" s="30" t="s">
        <v>614</v>
      </c>
      <c r="I145" s="30" t="s">
        <v>25</v>
      </c>
      <c r="J145" s="30" t="s">
        <v>740</v>
      </c>
      <c r="K145" s="30" t="s">
        <v>38</v>
      </c>
      <c r="L145" s="76" t="s">
        <v>1030</v>
      </c>
      <c r="M145" s="71">
        <v>197872</v>
      </c>
      <c r="N145" s="71">
        <v>542.12</v>
      </c>
      <c r="O145" s="70">
        <v>692.55200000000002</v>
      </c>
      <c r="P145" s="28">
        <f t="shared" si="71"/>
        <v>3.4999681615251741</v>
      </c>
      <c r="Q145" s="28">
        <f t="shared" si="72"/>
        <v>1.8974027397260274</v>
      </c>
      <c r="R145" s="70">
        <v>4155.3119999999999</v>
      </c>
      <c r="S145" s="28">
        <f t="shared" si="70"/>
        <v>20.999808969151044</v>
      </c>
      <c r="T145" s="28">
        <f t="shared" si="73"/>
        <v>11.384416438356164</v>
      </c>
      <c r="U145" s="70">
        <v>791.48800000000006</v>
      </c>
      <c r="V145" s="28">
        <f t="shared" si="74"/>
        <v>3.9999636131716279</v>
      </c>
      <c r="W145" s="28">
        <f t="shared" si="75"/>
        <v>2.1684602739726029</v>
      </c>
      <c r="X145" s="70"/>
      <c r="Y145" s="70"/>
      <c r="Z145" s="70"/>
      <c r="AA145" s="70"/>
      <c r="AB145" s="70"/>
      <c r="AC145" s="70"/>
      <c r="AD145" s="72">
        <v>18.980722</v>
      </c>
      <c r="AE145" s="72">
        <v>51.329805999999998</v>
      </c>
      <c r="AF145" s="27" t="s">
        <v>741</v>
      </c>
      <c r="AG145" s="27" t="s">
        <v>742</v>
      </c>
      <c r="AH145" s="73">
        <v>18.980555559999999</v>
      </c>
      <c r="AI145" s="73">
        <v>51.329721999999997</v>
      </c>
      <c r="AJ145" s="27" t="s">
        <v>743</v>
      </c>
      <c r="AK145" s="27" t="s">
        <v>744</v>
      </c>
    </row>
    <row r="146" spans="1:37" s="29" customFormat="1" ht="125.1" customHeight="1" x14ac:dyDescent="0.3">
      <c r="A146" s="69">
        <v>143</v>
      </c>
      <c r="B146" s="179" t="s">
        <v>705</v>
      </c>
      <c r="C146" s="30" t="s">
        <v>2103</v>
      </c>
      <c r="D146" s="30" t="s">
        <v>746</v>
      </c>
      <c r="E146" s="30" t="s">
        <v>3422</v>
      </c>
      <c r="F146" s="30" t="s">
        <v>748</v>
      </c>
      <c r="G146" s="30" t="s">
        <v>325</v>
      </c>
      <c r="H146" s="30" t="s">
        <v>747</v>
      </c>
      <c r="I146" s="30" t="s">
        <v>25</v>
      </c>
      <c r="J146" s="30" t="s">
        <v>211</v>
      </c>
      <c r="K146" s="30" t="s">
        <v>125</v>
      </c>
      <c r="L146" s="30"/>
      <c r="M146" s="71">
        <v>425</v>
      </c>
      <c r="N146" s="71">
        <v>1.6</v>
      </c>
      <c r="O146" s="70">
        <v>10.5</v>
      </c>
      <c r="P146" s="28">
        <f t="shared" si="71"/>
        <v>25.240384615384617</v>
      </c>
      <c r="Q146" s="28">
        <f>O146/260</f>
        <v>4.0384615384615387E-2</v>
      </c>
      <c r="R146" s="70">
        <v>52</v>
      </c>
      <c r="S146" s="28">
        <f>T146*1000/N146</f>
        <v>125</v>
      </c>
      <c r="T146" s="28">
        <f>R146/260</f>
        <v>0.2</v>
      </c>
      <c r="U146" s="70">
        <v>14.5</v>
      </c>
      <c r="V146" s="28">
        <f t="shared" si="74"/>
        <v>34.855769230769234</v>
      </c>
      <c r="W146" s="28">
        <f>U146/260</f>
        <v>5.5769230769230772E-2</v>
      </c>
      <c r="X146" s="70"/>
      <c r="Y146" s="70"/>
      <c r="Z146" s="70"/>
      <c r="AA146" s="70"/>
      <c r="AB146" s="70"/>
      <c r="AC146" s="70"/>
      <c r="AD146" s="72">
        <v>19.807835000000001</v>
      </c>
      <c r="AE146" s="72">
        <v>51.184615999999998</v>
      </c>
      <c r="AF146" s="27" t="s">
        <v>1047</v>
      </c>
      <c r="AG146" s="27" t="s">
        <v>1048</v>
      </c>
      <c r="AH146" s="72">
        <v>19.807835000000001</v>
      </c>
      <c r="AI146" s="72">
        <v>51.184615999999998</v>
      </c>
      <c r="AJ146" s="27" t="s">
        <v>1047</v>
      </c>
      <c r="AK146" s="27" t="s">
        <v>1048</v>
      </c>
    </row>
    <row r="147" spans="1:37" s="29" customFormat="1" ht="125.1" customHeight="1" x14ac:dyDescent="0.3">
      <c r="A147" s="25">
        <v>144</v>
      </c>
      <c r="B147" s="179" t="s">
        <v>710</v>
      </c>
      <c r="C147" s="30" t="s">
        <v>2104</v>
      </c>
      <c r="D147" s="30" t="s">
        <v>750</v>
      </c>
      <c r="E147" s="30" t="s">
        <v>751</v>
      </c>
      <c r="F147" s="30" t="s">
        <v>752</v>
      </c>
      <c r="G147" s="30" t="s">
        <v>437</v>
      </c>
      <c r="H147" s="30" t="s">
        <v>751</v>
      </c>
      <c r="I147" s="30" t="s">
        <v>25</v>
      </c>
      <c r="J147" s="30" t="s">
        <v>753</v>
      </c>
      <c r="K147" s="30" t="s">
        <v>125</v>
      </c>
      <c r="L147" s="30" t="s">
        <v>1036</v>
      </c>
      <c r="M147" s="71">
        <v>72740</v>
      </c>
      <c r="N147" s="71">
        <v>199.29</v>
      </c>
      <c r="O147" s="70">
        <v>498.26900000000001</v>
      </c>
      <c r="P147" s="28">
        <f t="shared" si="71"/>
        <v>6.8499199555682955</v>
      </c>
      <c r="Q147" s="28">
        <f>O147/365</f>
        <v>1.3651205479452055</v>
      </c>
      <c r="R147" s="70">
        <v>1945.7950000000001</v>
      </c>
      <c r="S147" s="28">
        <f>T147*1000/N147</f>
        <v>26.749687417730204</v>
      </c>
      <c r="T147" s="28">
        <f>R147/365</f>
        <v>5.3309452054794519</v>
      </c>
      <c r="U147" s="70">
        <v>567.37199999999996</v>
      </c>
      <c r="V147" s="28">
        <f t="shared" si="74"/>
        <v>7.7999088545157225</v>
      </c>
      <c r="W147" s="28">
        <f t="shared" si="75"/>
        <v>1.5544438356164383</v>
      </c>
      <c r="X147" s="70"/>
      <c r="Y147" s="70"/>
      <c r="Z147" s="70"/>
      <c r="AA147" s="70"/>
      <c r="AB147" s="70"/>
      <c r="AC147" s="70"/>
      <c r="AD147" s="72">
        <v>20.018678000000001</v>
      </c>
      <c r="AE147" s="72">
        <v>51.369053000000001</v>
      </c>
      <c r="AF147" s="27" t="s">
        <v>2634</v>
      </c>
      <c r="AG147" s="27" t="s">
        <v>754</v>
      </c>
      <c r="AH147" s="34">
        <v>20.016669</v>
      </c>
      <c r="AI147" s="34">
        <v>51.370125000000002</v>
      </c>
      <c r="AJ147" s="27" t="s">
        <v>755</v>
      </c>
      <c r="AK147" s="27" t="s">
        <v>756</v>
      </c>
    </row>
    <row r="148" spans="1:37" s="29" customFormat="1" ht="125.1" customHeight="1" x14ac:dyDescent="0.3">
      <c r="A148" s="69">
        <v>145</v>
      </c>
      <c r="B148" s="179" t="s">
        <v>716</v>
      </c>
      <c r="C148" s="30" t="s">
        <v>2105</v>
      </c>
      <c r="D148" s="30" t="s">
        <v>758</v>
      </c>
      <c r="E148" s="30" t="s">
        <v>759</v>
      </c>
      <c r="F148" s="30" t="s">
        <v>760</v>
      </c>
      <c r="G148" s="30" t="s">
        <v>318</v>
      </c>
      <c r="H148" s="30" t="s">
        <v>761</v>
      </c>
      <c r="I148" s="30" t="s">
        <v>25</v>
      </c>
      <c r="J148" s="25" t="s">
        <v>762</v>
      </c>
      <c r="K148" s="30" t="s">
        <v>38</v>
      </c>
      <c r="L148" s="30"/>
      <c r="M148" s="71">
        <v>6127</v>
      </c>
      <c r="N148" s="71">
        <v>16.79</v>
      </c>
      <c r="O148" s="70">
        <v>88.841499999999996</v>
      </c>
      <c r="P148" s="28">
        <f t="shared" si="71"/>
        <v>14.496805828648821</v>
      </c>
      <c r="Q148" s="28">
        <f>O148/365</f>
        <v>0.24340136986301369</v>
      </c>
      <c r="R148" s="70">
        <v>431.95350000000002</v>
      </c>
      <c r="S148" s="28">
        <f>T148*1000/N148</f>
        <v>70.484469718602895</v>
      </c>
      <c r="T148" s="28">
        <f>R148/365</f>
        <v>1.1834342465753425</v>
      </c>
      <c r="U148" s="28">
        <v>107.2225</v>
      </c>
      <c r="V148" s="28">
        <f t="shared" si="74"/>
        <v>17.496144965610647</v>
      </c>
      <c r="W148" s="28">
        <f>U148/365</f>
        <v>0.29376027397260274</v>
      </c>
      <c r="X148" s="28"/>
      <c r="Y148" s="28"/>
      <c r="Z148" s="28"/>
      <c r="AA148" s="28"/>
      <c r="AB148" s="28"/>
      <c r="AC148" s="28"/>
      <c r="AD148" s="34">
        <v>19.459527999999999</v>
      </c>
      <c r="AE148" s="34">
        <v>51.133417000000001</v>
      </c>
      <c r="AF148" s="27" t="s">
        <v>2635</v>
      </c>
      <c r="AG148" s="27" t="s">
        <v>764</v>
      </c>
      <c r="AH148" s="34">
        <v>19.459527999999999</v>
      </c>
      <c r="AI148" s="34">
        <v>51.133417000000001</v>
      </c>
      <c r="AJ148" s="27" t="s">
        <v>763</v>
      </c>
      <c r="AK148" s="27" t="s">
        <v>764</v>
      </c>
    </row>
    <row r="149" spans="1:37" s="29" customFormat="1" ht="125.1" customHeight="1" x14ac:dyDescent="0.3">
      <c r="A149" s="25">
        <v>146</v>
      </c>
      <c r="B149" s="179" t="s">
        <v>721</v>
      </c>
      <c r="C149" s="30" t="s">
        <v>2106</v>
      </c>
      <c r="D149" s="30" t="s">
        <v>758</v>
      </c>
      <c r="E149" s="30" t="s">
        <v>766</v>
      </c>
      <c r="F149" s="30" t="s">
        <v>767</v>
      </c>
      <c r="G149" s="30" t="s">
        <v>318</v>
      </c>
      <c r="H149" s="30" t="s">
        <v>761</v>
      </c>
      <c r="I149" s="25" t="s">
        <v>126</v>
      </c>
      <c r="J149" s="25" t="s">
        <v>768</v>
      </c>
      <c r="K149" s="30" t="s">
        <v>38</v>
      </c>
      <c r="L149" s="76" t="s">
        <v>1028</v>
      </c>
      <c r="M149" s="71">
        <v>4415</v>
      </c>
      <c r="N149" s="71">
        <v>12.1</v>
      </c>
      <c r="O149" s="70"/>
      <c r="P149" s="28"/>
      <c r="Q149" s="28"/>
      <c r="R149" s="70"/>
      <c r="S149" s="28"/>
      <c r="T149" s="28"/>
      <c r="U149" s="28">
        <v>102.5163</v>
      </c>
      <c r="V149" s="28">
        <f t="shared" si="74"/>
        <v>23.212113664666592</v>
      </c>
      <c r="W149" s="28">
        <f>U149/365</f>
        <v>0.28086657534246573</v>
      </c>
      <c r="X149" s="28"/>
      <c r="Y149" s="28"/>
      <c r="Z149" s="28"/>
      <c r="AA149" s="28"/>
      <c r="AB149" s="28"/>
      <c r="AC149" s="28"/>
      <c r="AD149" s="34">
        <v>19.43225</v>
      </c>
      <c r="AE149" s="34">
        <v>51.134889000000001</v>
      </c>
      <c r="AF149" s="27" t="s">
        <v>2636</v>
      </c>
      <c r="AG149" s="27" t="s">
        <v>770</v>
      </c>
      <c r="AH149" s="34">
        <v>19.43225</v>
      </c>
      <c r="AI149" s="34">
        <v>51.134889000000001</v>
      </c>
      <c r="AJ149" s="27" t="s">
        <v>769</v>
      </c>
      <c r="AK149" s="27" t="s">
        <v>770</v>
      </c>
    </row>
    <row r="150" spans="1:37" s="29" customFormat="1" ht="125.1" customHeight="1" x14ac:dyDescent="0.3">
      <c r="A150" s="69">
        <v>147</v>
      </c>
      <c r="B150" s="179" t="s">
        <v>726</v>
      </c>
      <c r="C150" s="30" t="s">
        <v>2107</v>
      </c>
      <c r="D150" s="30" t="s">
        <v>758</v>
      </c>
      <c r="E150" s="30" t="s">
        <v>761</v>
      </c>
      <c r="F150" s="30" t="s">
        <v>772</v>
      </c>
      <c r="G150" s="30" t="s">
        <v>318</v>
      </c>
      <c r="H150" s="30" t="s">
        <v>761</v>
      </c>
      <c r="I150" s="30" t="s">
        <v>25</v>
      </c>
      <c r="J150" s="30" t="s">
        <v>773</v>
      </c>
      <c r="K150" s="30" t="s">
        <v>38</v>
      </c>
      <c r="L150" s="76" t="s">
        <v>1028</v>
      </c>
      <c r="M150" s="71">
        <v>67610</v>
      </c>
      <c r="N150" s="71">
        <v>185.23</v>
      </c>
      <c r="O150" s="70">
        <v>1555.03</v>
      </c>
      <c r="P150" s="28">
        <f>Q150*1000/N150</f>
        <v>23.000357201228539</v>
      </c>
      <c r="Q150" s="28">
        <f>O150/365</f>
        <v>4.2603561643835617</v>
      </c>
      <c r="R150" s="70">
        <v>6321.5349999999999</v>
      </c>
      <c r="S150" s="28">
        <f>T150*1000/N150</f>
        <v>93.501452100646446</v>
      </c>
      <c r="T150" s="28">
        <f>R150/365</f>
        <v>17.31927397260274</v>
      </c>
      <c r="U150" s="70">
        <v>953.30100000000004</v>
      </c>
      <c r="V150" s="28">
        <f t="shared" si="74"/>
        <v>14.100218979883584</v>
      </c>
      <c r="W150" s="28">
        <f>U150/365</f>
        <v>2.6117835616438358</v>
      </c>
      <c r="X150" s="70"/>
      <c r="Y150" s="70"/>
      <c r="Z150" s="70"/>
      <c r="AA150" s="70"/>
      <c r="AB150" s="70"/>
      <c r="AC150" s="70"/>
      <c r="AD150" s="72">
        <v>19.395499999999998</v>
      </c>
      <c r="AE150" s="72">
        <v>51.149527999999997</v>
      </c>
      <c r="AF150" s="27" t="s">
        <v>2637</v>
      </c>
      <c r="AG150" s="27" t="s">
        <v>774</v>
      </c>
      <c r="AH150" s="73">
        <v>19.406806</v>
      </c>
      <c r="AI150" s="73">
        <v>51.148806</v>
      </c>
      <c r="AJ150" s="27" t="s">
        <v>775</v>
      </c>
      <c r="AK150" s="27" t="s">
        <v>776</v>
      </c>
    </row>
    <row r="151" spans="1:37" s="29" customFormat="1" ht="125.1" customHeight="1" x14ac:dyDescent="0.3">
      <c r="A151" s="25">
        <v>148</v>
      </c>
      <c r="B151" s="179" t="s">
        <v>731</v>
      </c>
      <c r="C151" s="25" t="s">
        <v>2108</v>
      </c>
      <c r="D151" s="25" t="s">
        <v>778</v>
      </c>
      <c r="E151" s="25" t="s">
        <v>778</v>
      </c>
      <c r="F151" s="25" t="s">
        <v>779</v>
      </c>
      <c r="G151" s="25" t="s">
        <v>318</v>
      </c>
      <c r="H151" s="25" t="s">
        <v>503</v>
      </c>
      <c r="I151" s="25" t="s">
        <v>126</v>
      </c>
      <c r="J151" s="25" t="s">
        <v>762</v>
      </c>
      <c r="K151" s="25" t="s">
        <v>38</v>
      </c>
      <c r="L151" s="26"/>
      <c r="M151" s="33">
        <v>36790</v>
      </c>
      <c r="N151" s="33">
        <v>100.79</v>
      </c>
      <c r="O151" s="26"/>
      <c r="P151" s="31"/>
      <c r="Q151" s="28"/>
      <c r="R151" s="31"/>
      <c r="S151" s="31"/>
      <c r="T151" s="28"/>
      <c r="U151" s="31"/>
      <c r="V151" s="31"/>
      <c r="W151" s="28"/>
      <c r="X151" s="31"/>
      <c r="Y151" s="31"/>
      <c r="Z151" s="31"/>
      <c r="AA151" s="31"/>
      <c r="AB151" s="31"/>
      <c r="AC151" s="31"/>
      <c r="AD151" s="68">
        <v>19.481639000000001</v>
      </c>
      <c r="AE151" s="68">
        <v>51.244722000000003</v>
      </c>
      <c r="AF151" s="27" t="s">
        <v>2638</v>
      </c>
      <c r="AG151" s="27" t="s">
        <v>2785</v>
      </c>
      <c r="AH151" s="68">
        <v>19.481639000000001</v>
      </c>
      <c r="AI151" s="68">
        <v>51.244722000000003</v>
      </c>
      <c r="AJ151" s="27" t="s">
        <v>2638</v>
      </c>
      <c r="AK151" s="27" t="s">
        <v>2785</v>
      </c>
    </row>
    <row r="152" spans="1:37" s="29" customFormat="1" ht="125.1" customHeight="1" x14ac:dyDescent="0.3">
      <c r="A152" s="69">
        <v>149</v>
      </c>
      <c r="B152" s="179" t="s">
        <v>732</v>
      </c>
      <c r="C152" s="25" t="s">
        <v>2109</v>
      </c>
      <c r="D152" s="25" t="s">
        <v>781</v>
      </c>
      <c r="E152" s="25" t="s">
        <v>782</v>
      </c>
      <c r="F152" s="25" t="s">
        <v>783</v>
      </c>
      <c r="G152" s="25" t="s">
        <v>318</v>
      </c>
      <c r="H152" s="25" t="s">
        <v>346</v>
      </c>
      <c r="I152" s="25" t="s">
        <v>25</v>
      </c>
      <c r="J152" s="25" t="s">
        <v>784</v>
      </c>
      <c r="K152" s="25" t="s">
        <v>125</v>
      </c>
      <c r="L152" s="25" t="s">
        <v>1041</v>
      </c>
      <c r="M152" s="33">
        <v>37948</v>
      </c>
      <c r="N152" s="33">
        <v>103.97</v>
      </c>
      <c r="O152" s="27">
        <v>303.584</v>
      </c>
      <c r="P152" s="28">
        <f>Q152*1000/N152</f>
        <v>7.9997786505854558</v>
      </c>
      <c r="Q152" s="28">
        <f>O152/365</f>
        <v>0.83173698630136983</v>
      </c>
      <c r="R152" s="31">
        <v>1339.5644</v>
      </c>
      <c r="S152" s="28">
        <f>T152*1000/N152</f>
        <v>35.299023295708324</v>
      </c>
      <c r="T152" s="28">
        <f>R152/365</f>
        <v>3.6700394520547945</v>
      </c>
      <c r="U152" s="31">
        <v>466.7604</v>
      </c>
      <c r="V152" s="28">
        <f t="shared" ref="V152:V157" si="76">W152*1000/N152</f>
        <v>12.299659675275141</v>
      </c>
      <c r="W152" s="28">
        <f>U152/365</f>
        <v>1.2787956164383563</v>
      </c>
      <c r="X152" s="79"/>
      <c r="Y152" s="79"/>
      <c r="Z152" s="79"/>
      <c r="AA152" s="79"/>
      <c r="AB152" s="79"/>
      <c r="AC152" s="79"/>
      <c r="AD152" s="68">
        <v>19.718889000000001</v>
      </c>
      <c r="AE152" s="68">
        <v>51.050139000000001</v>
      </c>
      <c r="AF152" s="27" t="s">
        <v>2639</v>
      </c>
      <c r="AG152" s="27" t="s">
        <v>2786</v>
      </c>
      <c r="AH152" s="34">
        <v>19.718610999999999</v>
      </c>
      <c r="AI152" s="34">
        <v>51.055</v>
      </c>
      <c r="AJ152" s="27" t="s">
        <v>2894</v>
      </c>
      <c r="AK152" s="27" t="s">
        <v>2948</v>
      </c>
    </row>
    <row r="153" spans="1:37" s="29" customFormat="1" ht="125.1" customHeight="1" x14ac:dyDescent="0.3">
      <c r="A153" s="25">
        <v>150</v>
      </c>
      <c r="B153" s="179" t="s">
        <v>736</v>
      </c>
      <c r="C153" s="25" t="s">
        <v>2110</v>
      </c>
      <c r="D153" s="25" t="s">
        <v>786</v>
      </c>
      <c r="E153" s="25" t="s">
        <v>787</v>
      </c>
      <c r="F153" s="25" t="s">
        <v>788</v>
      </c>
      <c r="G153" s="25" t="s">
        <v>58</v>
      </c>
      <c r="H153" s="25" t="s">
        <v>352</v>
      </c>
      <c r="I153" s="25" t="s">
        <v>126</v>
      </c>
      <c r="J153" s="25" t="s">
        <v>789</v>
      </c>
      <c r="K153" s="25" t="s">
        <v>46</v>
      </c>
      <c r="L153" s="25" t="s">
        <v>1005</v>
      </c>
      <c r="M153" s="33">
        <v>11996</v>
      </c>
      <c r="N153" s="33">
        <v>32.869999999999997</v>
      </c>
      <c r="O153" s="27">
        <v>25.191600000000001</v>
      </c>
      <c r="P153" s="28">
        <f>Q153*1000/N153</f>
        <v>2.0997286946084825</v>
      </c>
      <c r="Q153" s="28">
        <f>O153/365</f>
        <v>6.9018082191780822E-2</v>
      </c>
      <c r="R153" s="28">
        <v>102.926</v>
      </c>
      <c r="S153" s="28">
        <f>T153*1000/N153</f>
        <v>8.5789181957983089</v>
      </c>
      <c r="T153" s="28">
        <f>R153/365</f>
        <v>0.2819890410958904</v>
      </c>
      <c r="U153" s="28">
        <v>88.77</v>
      </c>
      <c r="V153" s="28">
        <f t="shared" si="76"/>
        <v>7.3787947552953268</v>
      </c>
      <c r="W153" s="28">
        <f t="shared" ref="W153" si="77">U153/366</f>
        <v>0.24254098360655738</v>
      </c>
      <c r="X153" s="28"/>
      <c r="Y153" s="28"/>
      <c r="Z153" s="28"/>
      <c r="AA153" s="28"/>
      <c r="AB153" s="28"/>
      <c r="AC153" s="28"/>
      <c r="AD153" s="68">
        <v>19.810444</v>
      </c>
      <c r="AE153" s="68">
        <v>51.744360999999998</v>
      </c>
      <c r="AF153" s="27" t="s">
        <v>2640</v>
      </c>
      <c r="AG153" s="27" t="s">
        <v>2787</v>
      </c>
      <c r="AH153" s="68">
        <v>19.810444</v>
      </c>
      <c r="AI153" s="68">
        <v>51.744360999999998</v>
      </c>
      <c r="AJ153" s="27" t="s">
        <v>2640</v>
      </c>
      <c r="AK153" s="27" t="s">
        <v>2787</v>
      </c>
    </row>
    <row r="154" spans="1:37" s="29" customFormat="1" ht="125.1" customHeight="1" x14ac:dyDescent="0.3">
      <c r="A154" s="69">
        <v>151</v>
      </c>
      <c r="B154" s="179" t="s">
        <v>745</v>
      </c>
      <c r="C154" s="25" t="s">
        <v>2111</v>
      </c>
      <c r="D154" s="25" t="s">
        <v>971</v>
      </c>
      <c r="E154" s="25" t="s">
        <v>791</v>
      </c>
      <c r="F154" s="25" t="s">
        <v>792</v>
      </c>
      <c r="G154" s="25" t="s">
        <v>58</v>
      </c>
      <c r="H154" s="25" t="s">
        <v>352</v>
      </c>
      <c r="I154" s="25" t="s">
        <v>25</v>
      </c>
      <c r="J154" s="80" t="s">
        <v>793</v>
      </c>
      <c r="K154" s="80" t="s">
        <v>46</v>
      </c>
      <c r="L154" s="25" t="s">
        <v>1005</v>
      </c>
      <c r="M154" s="33">
        <v>64004</v>
      </c>
      <c r="N154" s="33">
        <v>175.35</v>
      </c>
      <c r="O154" s="27">
        <v>384.024</v>
      </c>
      <c r="P154" s="28">
        <f>Q154*1000/N154</f>
        <v>6.0001171824648152</v>
      </c>
      <c r="Q154" s="28">
        <f>O154/365</f>
        <v>1.0521205479452054</v>
      </c>
      <c r="R154" s="28">
        <v>3757.0347999999999</v>
      </c>
      <c r="S154" s="31">
        <f>T154*1000/N154</f>
        <v>58.701146435114111</v>
      </c>
      <c r="T154" s="28">
        <f>R154/365</f>
        <v>10.293246027397259</v>
      </c>
      <c r="U154" s="28">
        <v>409.62560000000002</v>
      </c>
      <c r="V154" s="28">
        <f t="shared" si="76"/>
        <v>6.4001249946291372</v>
      </c>
      <c r="W154" s="28">
        <f>U154/365</f>
        <v>1.1222619178082192</v>
      </c>
      <c r="X154" s="81"/>
      <c r="Y154" s="81"/>
      <c r="Z154" s="81"/>
      <c r="AA154" s="81"/>
      <c r="AB154" s="81"/>
      <c r="AC154" s="81"/>
      <c r="AD154" s="68">
        <v>19.800083000000001</v>
      </c>
      <c r="AE154" s="68">
        <v>51.762</v>
      </c>
      <c r="AF154" s="27" t="s">
        <v>2641</v>
      </c>
      <c r="AG154" s="27" t="s">
        <v>2788</v>
      </c>
      <c r="AH154" s="68">
        <v>19.800083000000001</v>
      </c>
      <c r="AI154" s="68">
        <v>51.762</v>
      </c>
      <c r="AJ154" s="27" t="s">
        <v>2641</v>
      </c>
      <c r="AK154" s="27" t="s">
        <v>2788</v>
      </c>
    </row>
    <row r="155" spans="1:37" s="29" customFormat="1" ht="125.1" customHeight="1" x14ac:dyDescent="0.3">
      <c r="A155" s="25">
        <v>152</v>
      </c>
      <c r="B155" s="179" t="s">
        <v>749</v>
      </c>
      <c r="C155" s="30" t="s">
        <v>2112</v>
      </c>
      <c r="D155" s="25" t="s">
        <v>795</v>
      </c>
      <c r="E155" s="25" t="s">
        <v>796</v>
      </c>
      <c r="F155" s="25" t="s">
        <v>797</v>
      </c>
      <c r="G155" s="25" t="s">
        <v>325</v>
      </c>
      <c r="H155" s="30" t="s">
        <v>798</v>
      </c>
      <c r="I155" s="25" t="s">
        <v>25</v>
      </c>
      <c r="J155" s="25" t="s">
        <v>799</v>
      </c>
      <c r="K155" s="25" t="s">
        <v>38</v>
      </c>
      <c r="L155" s="25" t="s">
        <v>1023</v>
      </c>
      <c r="M155" s="33">
        <v>26745</v>
      </c>
      <c r="N155" s="33">
        <v>73.27</v>
      </c>
      <c r="O155" s="27">
        <v>601.76250000000005</v>
      </c>
      <c r="P155" s="28">
        <f>Q155*1000/N155</f>
        <v>22.501219920317237</v>
      </c>
      <c r="Q155" s="28">
        <f>O155/365</f>
        <v>1.6486643835616439</v>
      </c>
      <c r="R155" s="31">
        <v>3075.6750000000002</v>
      </c>
      <c r="S155" s="28">
        <f>T155*1000/N155</f>
        <v>115.00623514828813</v>
      </c>
      <c r="T155" s="28">
        <f>R155/365</f>
        <v>8.4265068493150697</v>
      </c>
      <c r="U155" s="82">
        <v>882.58500000000004</v>
      </c>
      <c r="V155" s="28">
        <f t="shared" si="76"/>
        <v>33.001789216465284</v>
      </c>
      <c r="W155" s="28">
        <f t="shared" ref="W155:W161" si="78">U155/365</f>
        <v>2.4180410958904113</v>
      </c>
      <c r="X155" s="81"/>
      <c r="Y155" s="81"/>
      <c r="Z155" s="81"/>
      <c r="AA155" s="81"/>
      <c r="AB155" s="81"/>
      <c r="AC155" s="81"/>
      <c r="AD155" s="83">
        <v>19.525694000000001</v>
      </c>
      <c r="AE155" s="83">
        <v>51.482388999999998</v>
      </c>
      <c r="AF155" s="27" t="s">
        <v>2642</v>
      </c>
      <c r="AG155" s="27" t="s">
        <v>2789</v>
      </c>
      <c r="AH155" s="34">
        <v>19.538333000000002</v>
      </c>
      <c r="AI155" s="34">
        <v>51.48</v>
      </c>
      <c r="AJ155" s="27" t="s">
        <v>2895</v>
      </c>
      <c r="AK155" s="27" t="s">
        <v>2949</v>
      </c>
    </row>
    <row r="156" spans="1:37" s="29" customFormat="1" ht="125.1" customHeight="1" x14ac:dyDescent="0.3">
      <c r="A156" s="69">
        <v>153</v>
      </c>
      <c r="B156" s="179" t="s">
        <v>757</v>
      </c>
      <c r="C156" s="30" t="s">
        <v>2113</v>
      </c>
      <c r="D156" s="30" t="s">
        <v>801</v>
      </c>
      <c r="E156" s="30" t="s">
        <v>802</v>
      </c>
      <c r="F156" s="30" t="s">
        <v>803</v>
      </c>
      <c r="G156" s="30" t="s">
        <v>331</v>
      </c>
      <c r="H156" s="30" t="s">
        <v>802</v>
      </c>
      <c r="I156" s="30" t="s">
        <v>25</v>
      </c>
      <c r="J156" s="30" t="s">
        <v>804</v>
      </c>
      <c r="K156" s="30" t="s">
        <v>46</v>
      </c>
      <c r="L156" s="25" t="s">
        <v>1039</v>
      </c>
      <c r="M156" s="71">
        <v>33398</v>
      </c>
      <c r="N156" s="71">
        <v>91.5</v>
      </c>
      <c r="O156" s="70">
        <v>656.27070000000003</v>
      </c>
      <c r="P156" s="28">
        <f>Q156*1000/N156</f>
        <v>19.650294183696385</v>
      </c>
      <c r="Q156" s="28">
        <f>O156/365</f>
        <v>1.7980019178082192</v>
      </c>
      <c r="R156" s="28">
        <v>3139.4119999999998</v>
      </c>
      <c r="S156" s="28">
        <f>T156*1000/N156</f>
        <v>94.001407290964892</v>
      </c>
      <c r="T156" s="28">
        <f>R156/365</f>
        <v>8.6011287671232868</v>
      </c>
      <c r="U156" s="28">
        <v>1128.8499999999999</v>
      </c>
      <c r="V156" s="28">
        <f t="shared" si="76"/>
        <v>33.800434164233849</v>
      </c>
      <c r="W156" s="28">
        <f t="shared" si="78"/>
        <v>3.0927397260273972</v>
      </c>
      <c r="X156" s="28"/>
      <c r="Y156" s="70"/>
      <c r="Z156" s="70"/>
      <c r="AA156" s="70"/>
      <c r="AB156" s="70"/>
      <c r="AC156" s="70"/>
      <c r="AD156" s="72">
        <v>20.037777999999999</v>
      </c>
      <c r="AE156" s="72">
        <v>51.714444399999998</v>
      </c>
      <c r="AF156" s="27" t="s">
        <v>2646</v>
      </c>
      <c r="AG156" s="27" t="s">
        <v>805</v>
      </c>
      <c r="AH156" s="34">
        <v>20.055278000000001</v>
      </c>
      <c r="AI156" s="34">
        <v>51.712499999999999</v>
      </c>
      <c r="AJ156" s="27" t="s">
        <v>806</v>
      </c>
      <c r="AK156" s="27" t="s">
        <v>807</v>
      </c>
    </row>
    <row r="157" spans="1:37" s="29" customFormat="1" ht="125.1" customHeight="1" x14ac:dyDescent="0.3">
      <c r="A157" s="25">
        <v>154</v>
      </c>
      <c r="B157" s="179" t="s">
        <v>765</v>
      </c>
      <c r="C157" s="30" t="s">
        <v>2114</v>
      </c>
      <c r="D157" s="30" t="s">
        <v>984</v>
      </c>
      <c r="E157" s="25" t="s">
        <v>796</v>
      </c>
      <c r="F157" s="30" t="s">
        <v>809</v>
      </c>
      <c r="G157" s="30" t="s">
        <v>325</v>
      </c>
      <c r="H157" s="30" t="s">
        <v>798</v>
      </c>
      <c r="I157" s="30" t="s">
        <v>126</v>
      </c>
      <c r="J157" s="30" t="s">
        <v>810</v>
      </c>
      <c r="K157" s="30" t="s">
        <v>125</v>
      </c>
      <c r="L157" s="25" t="s">
        <v>1008</v>
      </c>
      <c r="M157" s="71">
        <v>6843</v>
      </c>
      <c r="N157" s="71">
        <v>18.75</v>
      </c>
      <c r="O157" s="70"/>
      <c r="P157" s="28"/>
      <c r="Q157" s="28"/>
      <c r="R157" s="28"/>
      <c r="S157" s="28"/>
      <c r="T157" s="28"/>
      <c r="U157" s="28">
        <v>127.69</v>
      </c>
      <c r="V157" s="28">
        <f t="shared" si="76"/>
        <v>18.657899543378996</v>
      </c>
      <c r="W157" s="28">
        <f t="shared" si="78"/>
        <v>0.34983561643835615</v>
      </c>
      <c r="X157" s="28"/>
      <c r="Y157" s="70"/>
      <c r="Z157" s="70"/>
      <c r="AA157" s="70"/>
      <c r="AB157" s="70"/>
      <c r="AC157" s="70"/>
      <c r="AD157" s="72">
        <v>19.596471999999999</v>
      </c>
      <c r="AE157" s="72">
        <v>51.456249999999997</v>
      </c>
      <c r="AF157" s="27" t="s">
        <v>2643</v>
      </c>
      <c r="AG157" s="27" t="s">
        <v>2790</v>
      </c>
      <c r="AH157" s="72">
        <v>19.596471999999999</v>
      </c>
      <c r="AI157" s="72">
        <v>51.456249999999997</v>
      </c>
      <c r="AJ157" s="27" t="s">
        <v>2643</v>
      </c>
      <c r="AK157" s="27" t="s">
        <v>2790</v>
      </c>
    </row>
    <row r="158" spans="1:37" s="29" customFormat="1" ht="125.1" customHeight="1" x14ac:dyDescent="0.3">
      <c r="A158" s="69">
        <v>155</v>
      </c>
      <c r="B158" s="179" t="s">
        <v>771</v>
      </c>
      <c r="C158" s="30" t="s">
        <v>2115</v>
      </c>
      <c r="D158" s="30" t="s">
        <v>985</v>
      </c>
      <c r="E158" s="25" t="s">
        <v>796</v>
      </c>
      <c r="F158" s="30" t="s">
        <v>812</v>
      </c>
      <c r="G158" s="30" t="s">
        <v>325</v>
      </c>
      <c r="H158" s="30" t="s">
        <v>798</v>
      </c>
      <c r="I158" s="30" t="s">
        <v>126</v>
      </c>
      <c r="J158" s="30" t="s">
        <v>813</v>
      </c>
      <c r="K158" s="30" t="s">
        <v>38</v>
      </c>
      <c r="L158" s="25" t="s">
        <v>1023</v>
      </c>
      <c r="M158" s="71">
        <v>4713</v>
      </c>
      <c r="N158" s="71">
        <v>12.91</v>
      </c>
      <c r="O158" s="70"/>
      <c r="P158" s="28"/>
      <c r="Q158" s="28"/>
      <c r="R158" s="28"/>
      <c r="S158" s="28"/>
      <c r="T158" s="28"/>
      <c r="U158" s="28">
        <v>45.527999999999999</v>
      </c>
      <c r="V158" s="28">
        <f t="shared" ref="V158:V159" si="79">W158*1000/N158</f>
        <v>9.6618316479738553</v>
      </c>
      <c r="W158" s="28">
        <f t="shared" si="78"/>
        <v>0.12473424657534246</v>
      </c>
      <c r="X158" s="28"/>
      <c r="Y158" s="70"/>
      <c r="Z158" s="70"/>
      <c r="AA158" s="70"/>
      <c r="AB158" s="70"/>
      <c r="AC158" s="70"/>
      <c r="AD158" s="72">
        <v>19.539860999999998</v>
      </c>
      <c r="AE158" s="72">
        <v>51.460222000000002</v>
      </c>
      <c r="AF158" s="27" t="s">
        <v>2644</v>
      </c>
      <c r="AG158" s="27" t="s">
        <v>2791</v>
      </c>
      <c r="AH158" s="72">
        <v>19.539860999999998</v>
      </c>
      <c r="AI158" s="72">
        <v>51.460222000000002</v>
      </c>
      <c r="AJ158" s="27" t="s">
        <v>2644</v>
      </c>
      <c r="AK158" s="27" t="s">
        <v>2791</v>
      </c>
    </row>
    <row r="159" spans="1:37" s="29" customFormat="1" ht="125.1" customHeight="1" x14ac:dyDescent="0.3">
      <c r="A159" s="25">
        <v>156</v>
      </c>
      <c r="B159" s="179" t="s">
        <v>777</v>
      </c>
      <c r="C159" s="30" t="s">
        <v>2116</v>
      </c>
      <c r="D159" s="25" t="s">
        <v>2239</v>
      </c>
      <c r="E159" s="25" t="s">
        <v>815</v>
      </c>
      <c r="F159" s="25" t="s">
        <v>816</v>
      </c>
      <c r="G159" s="30" t="s">
        <v>325</v>
      </c>
      <c r="H159" s="25" t="s">
        <v>587</v>
      </c>
      <c r="I159" s="25" t="s">
        <v>25</v>
      </c>
      <c r="J159" s="25" t="s">
        <v>817</v>
      </c>
      <c r="K159" s="30" t="s">
        <v>125</v>
      </c>
      <c r="L159" s="25" t="s">
        <v>1013</v>
      </c>
      <c r="M159" s="33">
        <v>72821</v>
      </c>
      <c r="N159" s="33">
        <v>199.51</v>
      </c>
      <c r="O159" s="27">
        <v>135</v>
      </c>
      <c r="P159" s="28">
        <f>Q159*1000/N159</f>
        <v>1.8538570181877108</v>
      </c>
      <c r="Q159" s="28">
        <f t="shared" ref="Q159:Q165" si="80">O159/365</f>
        <v>0.36986301369863012</v>
      </c>
      <c r="R159" s="31">
        <v>3135</v>
      </c>
      <c r="S159" s="28">
        <f>T159*1000/N159</f>
        <v>43.05067964458128</v>
      </c>
      <c r="T159" s="28">
        <f t="shared" ref="T159:T165" si="81">R159/365</f>
        <v>8.5890410958904102</v>
      </c>
      <c r="U159" s="82">
        <v>286</v>
      </c>
      <c r="V159" s="28">
        <f t="shared" si="79"/>
        <v>3.9274304237161872</v>
      </c>
      <c r="W159" s="28">
        <f t="shared" si="78"/>
        <v>0.78356164383561644</v>
      </c>
      <c r="X159" s="81"/>
      <c r="Y159" s="81"/>
      <c r="Z159" s="81"/>
      <c r="AA159" s="81"/>
      <c r="AB159" s="81"/>
      <c r="AC159" s="81"/>
      <c r="AD159" s="34">
        <v>19.582916999999998</v>
      </c>
      <c r="AE159" s="34">
        <v>51.272472</v>
      </c>
      <c r="AF159" s="27" t="s">
        <v>2645</v>
      </c>
      <c r="AG159" s="27" t="s">
        <v>818</v>
      </c>
      <c r="AH159" s="34">
        <v>19.585305999999999</v>
      </c>
      <c r="AI159" s="34">
        <v>51.273221999999997</v>
      </c>
      <c r="AJ159" s="27" t="s">
        <v>819</v>
      </c>
      <c r="AK159" s="27" t="s">
        <v>820</v>
      </c>
    </row>
    <row r="160" spans="1:37" s="29" customFormat="1" ht="125.1" customHeight="1" x14ac:dyDescent="0.3">
      <c r="A160" s="69">
        <v>157</v>
      </c>
      <c r="B160" s="179" t="s">
        <v>780</v>
      </c>
      <c r="C160" s="25" t="s">
        <v>2117</v>
      </c>
      <c r="D160" s="25" t="s">
        <v>822</v>
      </c>
      <c r="E160" s="25" t="s">
        <v>823</v>
      </c>
      <c r="F160" s="25" t="s">
        <v>824</v>
      </c>
      <c r="G160" s="25" t="s">
        <v>437</v>
      </c>
      <c r="H160" s="25" t="s">
        <v>825</v>
      </c>
      <c r="I160" s="30" t="s">
        <v>25</v>
      </c>
      <c r="J160" s="25" t="s">
        <v>826</v>
      </c>
      <c r="K160" s="25" t="s">
        <v>125</v>
      </c>
      <c r="L160" s="30" t="s">
        <v>1040</v>
      </c>
      <c r="M160" s="33">
        <v>147471</v>
      </c>
      <c r="N160" s="33">
        <v>404.03</v>
      </c>
      <c r="O160" s="27">
        <v>1456.27</v>
      </c>
      <c r="P160" s="28">
        <f t="shared" ref="P160:P190" si="82">Q160*1000/N160</f>
        <v>9.8749618145133002</v>
      </c>
      <c r="Q160" s="28">
        <f t="shared" si="80"/>
        <v>3.9897808219178081</v>
      </c>
      <c r="R160" s="31">
        <v>10064.89</v>
      </c>
      <c r="S160" s="28">
        <f t="shared" ref="S160:S187" si="83">T160*1000/N160</f>
        <v>68.249984149420612</v>
      </c>
      <c r="T160" s="28">
        <f t="shared" si="81"/>
        <v>27.575041095890409</v>
      </c>
      <c r="U160" s="82">
        <v>2897.8</v>
      </c>
      <c r="V160" s="28">
        <f>W160*1000/N160</f>
        <v>19.649971740196971</v>
      </c>
      <c r="W160" s="28">
        <f t="shared" si="78"/>
        <v>7.9391780821917814</v>
      </c>
      <c r="X160" s="81"/>
      <c r="Y160" s="81"/>
      <c r="Z160" s="81"/>
      <c r="AA160" s="81"/>
      <c r="AB160" s="81"/>
      <c r="AC160" s="81"/>
      <c r="AD160" s="34">
        <v>20.192516999999999</v>
      </c>
      <c r="AE160" s="34">
        <v>51.439728000000002</v>
      </c>
      <c r="AF160" s="27" t="s">
        <v>2647</v>
      </c>
      <c r="AG160" s="27" t="s">
        <v>828</v>
      </c>
      <c r="AH160" s="34">
        <v>20.192516999999999</v>
      </c>
      <c r="AI160" s="34">
        <v>51.439728000000002</v>
      </c>
      <c r="AJ160" s="27" t="s">
        <v>827</v>
      </c>
      <c r="AK160" s="27" t="s">
        <v>828</v>
      </c>
    </row>
    <row r="161" spans="1:37" s="29" customFormat="1" ht="125.1" customHeight="1" x14ac:dyDescent="0.3">
      <c r="A161" s="25">
        <v>158</v>
      </c>
      <c r="B161" s="179" t="s">
        <v>963</v>
      </c>
      <c r="C161" s="25" t="s">
        <v>2118</v>
      </c>
      <c r="D161" s="25" t="s">
        <v>822</v>
      </c>
      <c r="E161" s="25" t="s">
        <v>830</v>
      </c>
      <c r="F161" s="25" t="s">
        <v>831</v>
      </c>
      <c r="G161" s="25" t="s">
        <v>437</v>
      </c>
      <c r="H161" s="25" t="s">
        <v>825</v>
      </c>
      <c r="I161" s="30" t="s">
        <v>25</v>
      </c>
      <c r="J161" s="25" t="s">
        <v>2365</v>
      </c>
      <c r="K161" s="25" t="s">
        <v>125</v>
      </c>
      <c r="L161" s="30" t="s">
        <v>1031</v>
      </c>
      <c r="M161" s="33">
        <v>41430</v>
      </c>
      <c r="N161" s="33">
        <v>113.51</v>
      </c>
      <c r="O161" s="27">
        <v>157.43</v>
      </c>
      <c r="P161" s="28">
        <f t="shared" si="82"/>
        <v>3.7997979780913638</v>
      </c>
      <c r="Q161" s="28">
        <f t="shared" si="80"/>
        <v>0.43131506849315071</v>
      </c>
      <c r="R161" s="31">
        <v>2506.5100000000002</v>
      </c>
      <c r="S161" s="28">
        <f t="shared" si="83"/>
        <v>60.49820002582598</v>
      </c>
      <c r="T161" s="28">
        <f t="shared" si="81"/>
        <v>6.8671506849315076</v>
      </c>
      <c r="U161" s="82">
        <v>325.23</v>
      </c>
      <c r="V161" s="28">
        <f t="shared" ref="V161:V171" si="84">W161*1000/N161</f>
        <v>7.8498907223188352</v>
      </c>
      <c r="W161" s="28">
        <f t="shared" si="78"/>
        <v>0.89104109589041103</v>
      </c>
      <c r="X161" s="81"/>
      <c r="Y161" s="81"/>
      <c r="Z161" s="81"/>
      <c r="AA161" s="81"/>
      <c r="AB161" s="81"/>
      <c r="AC161" s="81"/>
      <c r="AD161" s="34">
        <v>20.190816999999999</v>
      </c>
      <c r="AE161" s="34">
        <v>51.346789000000001</v>
      </c>
      <c r="AF161" s="27" t="s">
        <v>2648</v>
      </c>
      <c r="AG161" s="27" t="s">
        <v>833</v>
      </c>
      <c r="AH161" s="34">
        <v>20.190816999999999</v>
      </c>
      <c r="AI161" s="34">
        <v>51.346789000000001</v>
      </c>
      <c r="AJ161" s="27" t="s">
        <v>832</v>
      </c>
      <c r="AK161" s="27" t="s">
        <v>833</v>
      </c>
    </row>
    <row r="162" spans="1:37" s="29" customFormat="1" ht="125.1" customHeight="1" x14ac:dyDescent="0.3">
      <c r="A162" s="69">
        <v>159</v>
      </c>
      <c r="B162" s="179" t="s">
        <v>964</v>
      </c>
      <c r="C162" s="30" t="s">
        <v>2119</v>
      </c>
      <c r="D162" s="30" t="s">
        <v>706</v>
      </c>
      <c r="E162" s="25" t="s">
        <v>835</v>
      </c>
      <c r="F162" s="30" t="s">
        <v>836</v>
      </c>
      <c r="G162" s="30" t="s">
        <v>454</v>
      </c>
      <c r="H162" s="30" t="s">
        <v>707</v>
      </c>
      <c r="I162" s="30" t="s">
        <v>25</v>
      </c>
      <c r="J162" s="25" t="s">
        <v>690</v>
      </c>
      <c r="K162" s="30" t="s">
        <v>38</v>
      </c>
      <c r="L162" s="25" t="s">
        <v>1038</v>
      </c>
      <c r="M162" s="33">
        <v>4323</v>
      </c>
      <c r="N162" s="33">
        <v>11.84</v>
      </c>
      <c r="O162" s="27">
        <v>34.584000000000003</v>
      </c>
      <c r="P162" s="28">
        <f t="shared" si="82"/>
        <v>8.0025916327286186</v>
      </c>
      <c r="Q162" s="28">
        <f t="shared" si="80"/>
        <v>9.4750684931506859E-2</v>
      </c>
      <c r="R162" s="31">
        <v>263.05</v>
      </c>
      <c r="S162" s="28">
        <f t="shared" si="83"/>
        <v>60.868659755646064</v>
      </c>
      <c r="T162" s="28">
        <f t="shared" si="81"/>
        <v>0.72068493150684931</v>
      </c>
      <c r="U162" s="82">
        <v>64.62885</v>
      </c>
      <c r="V162" s="28">
        <f t="shared" si="84"/>
        <v>14.954843113661607</v>
      </c>
      <c r="W162" s="28">
        <f t="shared" ref="W162:W171" si="85">U162/365</f>
        <v>0.17706534246575342</v>
      </c>
      <c r="X162" s="81"/>
      <c r="Y162" s="81"/>
      <c r="Z162" s="81"/>
      <c r="AA162" s="81"/>
      <c r="AB162" s="81"/>
      <c r="AC162" s="81"/>
      <c r="AD162" s="34">
        <v>19.387694</v>
      </c>
      <c r="AE162" s="34">
        <v>51.420833000000002</v>
      </c>
      <c r="AF162" s="26" t="s">
        <v>2649</v>
      </c>
      <c r="AG162" s="26" t="s">
        <v>838</v>
      </c>
      <c r="AH162" s="34">
        <v>19.387692999999999</v>
      </c>
      <c r="AI162" s="34">
        <v>51.420833999999999</v>
      </c>
      <c r="AJ162" s="26" t="s">
        <v>837</v>
      </c>
      <c r="AK162" s="26" t="s">
        <v>838</v>
      </c>
    </row>
    <row r="163" spans="1:37" s="29" customFormat="1" ht="125.1" customHeight="1" x14ac:dyDescent="0.3">
      <c r="A163" s="25">
        <v>160</v>
      </c>
      <c r="B163" s="179" t="s">
        <v>785</v>
      </c>
      <c r="C163" s="30" t="s">
        <v>2120</v>
      </c>
      <c r="D163" s="25" t="s">
        <v>514</v>
      </c>
      <c r="E163" s="25" t="s">
        <v>840</v>
      </c>
      <c r="F163" s="25" t="s">
        <v>841</v>
      </c>
      <c r="G163" s="30" t="s">
        <v>454</v>
      </c>
      <c r="H163" s="25" t="s">
        <v>517</v>
      </c>
      <c r="I163" s="25" t="s">
        <v>69</v>
      </c>
      <c r="J163" s="25" t="s">
        <v>842</v>
      </c>
      <c r="K163" s="30" t="s">
        <v>38</v>
      </c>
      <c r="L163" s="76" t="s">
        <v>1033</v>
      </c>
      <c r="M163" s="33">
        <v>7588</v>
      </c>
      <c r="N163" s="33">
        <v>20.79</v>
      </c>
      <c r="O163" s="27">
        <v>38.32</v>
      </c>
      <c r="P163" s="28">
        <f t="shared" si="82"/>
        <v>5.0498461457365567</v>
      </c>
      <c r="Q163" s="28">
        <f t="shared" si="80"/>
        <v>0.10498630136986302</v>
      </c>
      <c r="R163" s="31">
        <v>368.02</v>
      </c>
      <c r="S163" s="28">
        <f t="shared" si="83"/>
        <v>48.498026580218358</v>
      </c>
      <c r="T163" s="28">
        <f t="shared" si="81"/>
        <v>1.0082739726027397</v>
      </c>
      <c r="U163" s="82">
        <v>37.94</v>
      </c>
      <c r="V163" s="28">
        <f t="shared" si="84"/>
        <v>4.9997693833310271</v>
      </c>
      <c r="W163" s="28">
        <f t="shared" si="85"/>
        <v>0.10394520547945205</v>
      </c>
      <c r="X163" s="81"/>
      <c r="Y163" s="81"/>
      <c r="Z163" s="81"/>
      <c r="AA163" s="81"/>
      <c r="AB163" s="81"/>
      <c r="AC163" s="81"/>
      <c r="AD163" s="34">
        <v>19.143383</v>
      </c>
      <c r="AE163" s="34">
        <v>51.377249999999997</v>
      </c>
      <c r="AF163" s="32" t="s">
        <v>2650</v>
      </c>
      <c r="AG163" s="32" t="s">
        <v>844</v>
      </c>
      <c r="AH163" s="34">
        <v>19.143383</v>
      </c>
      <c r="AI163" s="34">
        <v>51.377249999999997</v>
      </c>
      <c r="AJ163" s="32" t="s">
        <v>843</v>
      </c>
      <c r="AK163" s="32" t="s">
        <v>845</v>
      </c>
    </row>
    <row r="164" spans="1:37" s="29" customFormat="1" ht="125.1" customHeight="1" x14ac:dyDescent="0.3">
      <c r="A164" s="69">
        <v>161</v>
      </c>
      <c r="B164" s="179" t="s">
        <v>790</v>
      </c>
      <c r="C164" s="25" t="s">
        <v>2121</v>
      </c>
      <c r="D164" s="25" t="s">
        <v>514</v>
      </c>
      <c r="E164" s="25" t="s">
        <v>847</v>
      </c>
      <c r="F164" s="25" t="s">
        <v>848</v>
      </c>
      <c r="G164" s="25" t="s">
        <v>454</v>
      </c>
      <c r="H164" s="25" t="s">
        <v>517</v>
      </c>
      <c r="I164" s="25" t="s">
        <v>25</v>
      </c>
      <c r="J164" s="25" t="s">
        <v>849</v>
      </c>
      <c r="K164" s="30" t="s">
        <v>38</v>
      </c>
      <c r="L164" s="76" t="s">
        <v>1033</v>
      </c>
      <c r="M164" s="33">
        <v>3801</v>
      </c>
      <c r="N164" s="33">
        <v>10.41</v>
      </c>
      <c r="O164" s="27">
        <v>17.484999999999999</v>
      </c>
      <c r="P164" s="28">
        <f t="shared" si="82"/>
        <v>4.6017396339136498</v>
      </c>
      <c r="Q164" s="28">
        <f t="shared" si="80"/>
        <v>4.7904109589041094E-2</v>
      </c>
      <c r="R164" s="31">
        <v>216.65700000000001</v>
      </c>
      <c r="S164" s="28">
        <f t="shared" si="83"/>
        <v>57.020251865303386</v>
      </c>
      <c r="T164" s="28">
        <f t="shared" si="81"/>
        <v>0.59358082191780825</v>
      </c>
      <c r="U164" s="82">
        <v>23.566199999999998</v>
      </c>
      <c r="V164" s="28">
        <f t="shared" si="84"/>
        <v>6.2022028344715947</v>
      </c>
      <c r="W164" s="28">
        <f t="shared" si="85"/>
        <v>6.4564931506849305E-2</v>
      </c>
      <c r="X164" s="81"/>
      <c r="Y164" s="81"/>
      <c r="Z164" s="81"/>
      <c r="AA164" s="81"/>
      <c r="AB164" s="81"/>
      <c r="AC164" s="81"/>
      <c r="AD164" s="34">
        <v>19.139928000000001</v>
      </c>
      <c r="AE164" s="34">
        <v>51.359555999999998</v>
      </c>
      <c r="AF164" s="32" t="s">
        <v>2651</v>
      </c>
      <c r="AG164" s="32" t="s">
        <v>851</v>
      </c>
      <c r="AH164" s="34">
        <v>19.139928000000001</v>
      </c>
      <c r="AI164" s="34">
        <v>51.359555999999998</v>
      </c>
      <c r="AJ164" s="32" t="s">
        <v>850</v>
      </c>
      <c r="AK164" s="32" t="s">
        <v>852</v>
      </c>
    </row>
    <row r="165" spans="1:37" s="29" customFormat="1" ht="125.1" customHeight="1" x14ac:dyDescent="0.3">
      <c r="A165" s="25">
        <v>162</v>
      </c>
      <c r="B165" s="179" t="s">
        <v>965</v>
      </c>
      <c r="C165" s="25" t="s">
        <v>2122</v>
      </c>
      <c r="D165" s="25" t="s">
        <v>514</v>
      </c>
      <c r="E165" s="25" t="s">
        <v>854</v>
      </c>
      <c r="F165" s="25" t="s">
        <v>855</v>
      </c>
      <c r="G165" s="25" t="s">
        <v>454</v>
      </c>
      <c r="H165" s="25" t="s">
        <v>517</v>
      </c>
      <c r="I165" s="25" t="s">
        <v>25</v>
      </c>
      <c r="J165" s="25" t="s">
        <v>856</v>
      </c>
      <c r="K165" s="30" t="s">
        <v>38</v>
      </c>
      <c r="L165" s="25" t="s">
        <v>1045</v>
      </c>
      <c r="M165" s="33">
        <v>5235</v>
      </c>
      <c r="N165" s="33">
        <v>14.34</v>
      </c>
      <c r="O165" s="27">
        <v>31.934000000000001</v>
      </c>
      <c r="P165" s="28">
        <f t="shared" si="82"/>
        <v>6.1011444183336199</v>
      </c>
      <c r="Q165" s="28">
        <f t="shared" si="80"/>
        <v>8.7490410958904113E-2</v>
      </c>
      <c r="R165" s="27">
        <v>214.64</v>
      </c>
      <c r="S165" s="31">
        <f t="shared" si="83"/>
        <v>41.008005196690924</v>
      </c>
      <c r="T165" s="28">
        <f t="shared" si="81"/>
        <v>0.58805479452054787</v>
      </c>
      <c r="U165" s="27">
        <v>26.489100000000001</v>
      </c>
      <c r="V165" s="28">
        <f t="shared" si="84"/>
        <v>5.0608700636212536</v>
      </c>
      <c r="W165" s="28">
        <f t="shared" si="85"/>
        <v>7.2572876712328774E-2</v>
      </c>
      <c r="X165" s="81"/>
      <c r="Y165" s="81"/>
      <c r="Z165" s="81"/>
      <c r="AA165" s="81"/>
      <c r="AB165" s="81"/>
      <c r="AC165" s="81"/>
      <c r="AD165" s="34">
        <v>19.060721999999998</v>
      </c>
      <c r="AE165" s="34">
        <v>51.359166999999999</v>
      </c>
      <c r="AF165" s="32" t="s">
        <v>857</v>
      </c>
      <c r="AG165" s="32" t="s">
        <v>858</v>
      </c>
      <c r="AH165" s="34">
        <v>19.060721999999998</v>
      </c>
      <c r="AI165" s="34">
        <v>51.359166999999999</v>
      </c>
      <c r="AJ165" s="32" t="s">
        <v>857</v>
      </c>
      <c r="AK165" s="32" t="s">
        <v>858</v>
      </c>
    </row>
    <row r="166" spans="1:37" s="29" customFormat="1" ht="125.1" customHeight="1" x14ac:dyDescent="0.3">
      <c r="A166" s="69">
        <v>163</v>
      </c>
      <c r="B166" s="179" t="s">
        <v>966</v>
      </c>
      <c r="C166" s="25" t="s">
        <v>2123</v>
      </c>
      <c r="D166" s="25" t="s">
        <v>860</v>
      </c>
      <c r="E166" s="25" t="s">
        <v>861</v>
      </c>
      <c r="F166" s="25" t="s">
        <v>862</v>
      </c>
      <c r="G166" s="25" t="s">
        <v>454</v>
      </c>
      <c r="H166" s="25" t="s">
        <v>472</v>
      </c>
      <c r="I166" s="25" t="s">
        <v>25</v>
      </c>
      <c r="J166" s="25" t="s">
        <v>762</v>
      </c>
      <c r="K166" s="30" t="s">
        <v>38</v>
      </c>
      <c r="L166" s="25" t="s">
        <v>1045</v>
      </c>
      <c r="M166" s="33">
        <v>17341</v>
      </c>
      <c r="N166" s="33">
        <v>47.51</v>
      </c>
      <c r="O166" s="27">
        <v>52.026000000000003</v>
      </c>
      <c r="P166" s="28">
        <f t="shared" si="82"/>
        <v>3.0001470490711402</v>
      </c>
      <c r="Q166" s="28">
        <f>O166/365</f>
        <v>0.14253698630136988</v>
      </c>
      <c r="R166" s="31">
        <v>260.12</v>
      </c>
      <c r="S166" s="28">
        <f t="shared" si="83"/>
        <v>15.000158582331624</v>
      </c>
      <c r="T166" s="28">
        <f t="shared" ref="T166:T171" si="86">R166/365</f>
        <v>0.71265753424657541</v>
      </c>
      <c r="U166" s="82">
        <v>69.37</v>
      </c>
      <c r="V166" s="28">
        <f t="shared" si="84"/>
        <v>4.000311398033003</v>
      </c>
      <c r="W166" s="28">
        <f t="shared" si="85"/>
        <v>0.19005479452054796</v>
      </c>
      <c r="X166" s="81"/>
      <c r="Y166" s="81"/>
      <c r="Z166" s="81"/>
      <c r="AA166" s="81"/>
      <c r="AB166" s="81"/>
      <c r="AC166" s="81"/>
      <c r="AD166" s="34">
        <v>19.358528</v>
      </c>
      <c r="AE166" s="34">
        <v>51.281360999999997</v>
      </c>
      <c r="AF166" s="32" t="s">
        <v>863</v>
      </c>
      <c r="AG166" s="32" t="s">
        <v>864</v>
      </c>
      <c r="AH166" s="34">
        <v>19.358528</v>
      </c>
      <c r="AI166" s="34">
        <v>51.281360999999997</v>
      </c>
      <c r="AJ166" s="32" t="s">
        <v>863</v>
      </c>
      <c r="AK166" s="32" t="s">
        <v>864</v>
      </c>
    </row>
    <row r="167" spans="1:37" s="29" customFormat="1" ht="125.1" customHeight="1" x14ac:dyDescent="0.3">
      <c r="A167" s="25">
        <v>164</v>
      </c>
      <c r="B167" s="179" t="s">
        <v>794</v>
      </c>
      <c r="C167" s="25" t="s">
        <v>2124</v>
      </c>
      <c r="D167" s="25" t="s">
        <v>866</v>
      </c>
      <c r="E167" s="25" t="s">
        <v>867</v>
      </c>
      <c r="F167" s="25" t="s">
        <v>868</v>
      </c>
      <c r="G167" s="25" t="s">
        <v>454</v>
      </c>
      <c r="H167" s="25" t="s">
        <v>609</v>
      </c>
      <c r="I167" s="25" t="s">
        <v>25</v>
      </c>
      <c r="J167" s="25" t="s">
        <v>762</v>
      </c>
      <c r="K167" s="25" t="s">
        <v>38</v>
      </c>
      <c r="L167" s="25"/>
      <c r="M167" s="33">
        <v>10738</v>
      </c>
      <c r="N167" s="33">
        <v>29.42</v>
      </c>
      <c r="O167" s="27">
        <v>2913.57</v>
      </c>
      <c r="P167" s="28">
        <f t="shared" si="82"/>
        <v>271.32507007626901</v>
      </c>
      <c r="Q167" s="28">
        <f>O167/365</f>
        <v>7.9823835616438359</v>
      </c>
      <c r="R167" s="31">
        <v>882.93</v>
      </c>
      <c r="S167" s="28">
        <f t="shared" si="83"/>
        <v>82.222511943231225</v>
      </c>
      <c r="T167" s="28">
        <f t="shared" si="86"/>
        <v>2.4189863013698627</v>
      </c>
      <c r="U167" s="82">
        <v>276.89</v>
      </c>
      <c r="V167" s="28">
        <f t="shared" si="84"/>
        <v>25.785273274168159</v>
      </c>
      <c r="W167" s="28">
        <f t="shared" si="85"/>
        <v>0.75860273972602732</v>
      </c>
      <c r="X167" s="81"/>
      <c r="Y167" s="81"/>
      <c r="Z167" s="81"/>
      <c r="AA167" s="81"/>
      <c r="AB167" s="81"/>
      <c r="AC167" s="81"/>
      <c r="AD167" s="34">
        <v>19.246880999999998</v>
      </c>
      <c r="AE167" s="34">
        <v>51.349803000000001</v>
      </c>
      <c r="AF167" s="32" t="s">
        <v>869</v>
      </c>
      <c r="AG167" s="32" t="s">
        <v>870</v>
      </c>
      <c r="AH167" s="34">
        <v>19.246880999999998</v>
      </c>
      <c r="AI167" s="34">
        <v>51.349803000000001</v>
      </c>
      <c r="AJ167" s="32" t="s">
        <v>869</v>
      </c>
      <c r="AK167" s="32" t="s">
        <v>870</v>
      </c>
    </row>
    <row r="168" spans="1:37" s="29" customFormat="1" ht="125.1" customHeight="1" x14ac:dyDescent="0.3">
      <c r="A168" s="69">
        <v>165</v>
      </c>
      <c r="B168" s="179" t="s">
        <v>800</v>
      </c>
      <c r="C168" s="25" t="s">
        <v>2125</v>
      </c>
      <c r="D168" s="25" t="s">
        <v>872</v>
      </c>
      <c r="E168" s="25" t="s">
        <v>873</v>
      </c>
      <c r="F168" s="25" t="s">
        <v>874</v>
      </c>
      <c r="G168" s="25" t="s">
        <v>325</v>
      </c>
      <c r="H168" s="25" t="s">
        <v>392</v>
      </c>
      <c r="I168" s="25" t="s">
        <v>25</v>
      </c>
      <c r="J168" s="25" t="s">
        <v>768</v>
      </c>
      <c r="K168" s="25" t="s">
        <v>125</v>
      </c>
      <c r="L168" s="25" t="s">
        <v>1006</v>
      </c>
      <c r="M168" s="33">
        <v>178101</v>
      </c>
      <c r="N168" s="33">
        <v>488</v>
      </c>
      <c r="O168" s="27">
        <v>2790</v>
      </c>
      <c r="P168" s="28">
        <f t="shared" si="82"/>
        <v>15.663597574668763</v>
      </c>
      <c r="Q168" s="28">
        <f t="shared" ref="Q168:Q173" si="87">O168/365</f>
        <v>7.6438356164383565</v>
      </c>
      <c r="R168" s="31">
        <v>12410</v>
      </c>
      <c r="S168" s="28">
        <f>T168*1000/N168</f>
        <v>69.672131147540981</v>
      </c>
      <c r="T168" s="28">
        <f t="shared" si="86"/>
        <v>34</v>
      </c>
      <c r="U168" s="82">
        <v>2671.8</v>
      </c>
      <c r="V168" s="28">
        <f t="shared" si="84"/>
        <v>15</v>
      </c>
      <c r="W168" s="28">
        <f t="shared" si="85"/>
        <v>7.32</v>
      </c>
      <c r="X168" s="82">
        <v>4300</v>
      </c>
      <c r="Y168" s="28">
        <f>Z168*1000/N168</f>
        <v>24.141028520098807</v>
      </c>
      <c r="Z168" s="28">
        <f>X168/365</f>
        <v>11.780821917808218</v>
      </c>
      <c r="AA168" s="82">
        <v>430</v>
      </c>
      <c r="AB168" s="28">
        <f>AC168*1000/N168</f>
        <v>2.4141028520098811</v>
      </c>
      <c r="AC168" s="28">
        <f>AA168/365</f>
        <v>1.178082191780822</v>
      </c>
      <c r="AD168" s="83">
        <v>19.886806</v>
      </c>
      <c r="AE168" s="83">
        <v>51.484755999999997</v>
      </c>
      <c r="AF168" s="32" t="s">
        <v>2652</v>
      </c>
      <c r="AG168" s="32" t="s">
        <v>876</v>
      </c>
      <c r="AH168" s="83">
        <v>19.886806</v>
      </c>
      <c r="AI168" s="83">
        <v>51.484755999999997</v>
      </c>
      <c r="AJ168" s="32" t="s">
        <v>875</v>
      </c>
      <c r="AK168" s="32" t="s">
        <v>876</v>
      </c>
    </row>
    <row r="169" spans="1:37" s="29" customFormat="1" ht="125.1" customHeight="1" x14ac:dyDescent="0.3">
      <c r="A169" s="25">
        <v>166</v>
      </c>
      <c r="B169" s="179" t="s">
        <v>808</v>
      </c>
      <c r="C169" s="25" t="s">
        <v>2126</v>
      </c>
      <c r="D169" s="25" t="s">
        <v>434</v>
      </c>
      <c r="E169" s="25" t="s">
        <v>878</v>
      </c>
      <c r="F169" s="25" t="s">
        <v>879</v>
      </c>
      <c r="G169" s="30" t="s">
        <v>437</v>
      </c>
      <c r="H169" s="25" t="s">
        <v>435</v>
      </c>
      <c r="I169" s="25" t="s">
        <v>25</v>
      </c>
      <c r="J169" s="25" t="s">
        <v>880</v>
      </c>
      <c r="K169" s="25" t="s">
        <v>125</v>
      </c>
      <c r="L169" s="30" t="s">
        <v>1018</v>
      </c>
      <c r="M169" s="33">
        <v>21976</v>
      </c>
      <c r="N169" s="33">
        <v>60.2</v>
      </c>
      <c r="O169" s="27">
        <v>89</v>
      </c>
      <c r="P169" s="28">
        <f t="shared" si="82"/>
        <v>4.0504255222318299</v>
      </c>
      <c r="Q169" s="28">
        <f>O169/365</f>
        <v>0.24383561643835616</v>
      </c>
      <c r="R169" s="31">
        <v>857</v>
      </c>
      <c r="S169" s="28">
        <f t="shared" si="83"/>
        <v>39.002412051153684</v>
      </c>
      <c r="T169" s="28">
        <f t="shared" si="86"/>
        <v>2.3479452054794518</v>
      </c>
      <c r="U169" s="82">
        <v>134</v>
      </c>
      <c r="V169" s="28">
        <f t="shared" si="84"/>
        <v>6.0983934829108444</v>
      </c>
      <c r="W169" s="28">
        <f t="shared" si="85"/>
        <v>0.36712328767123287</v>
      </c>
      <c r="X169" s="82">
        <v>607.70000000000005</v>
      </c>
      <c r="Y169" s="28">
        <f>Z169*1000/N169</f>
        <v>27.656669548991946</v>
      </c>
      <c r="Z169" s="28">
        <f>X169/365</f>
        <v>1.6649315068493151</v>
      </c>
      <c r="AA169" s="84">
        <v>72.7</v>
      </c>
      <c r="AB169" s="28">
        <f>AC169*1000/N169</f>
        <v>3.3086060164747644</v>
      </c>
      <c r="AC169" s="28">
        <f>AA169/365</f>
        <v>0.19917808219178082</v>
      </c>
      <c r="AD169" s="34">
        <v>20.327300000000001</v>
      </c>
      <c r="AE169" s="34">
        <v>51.439861000000001</v>
      </c>
      <c r="AF169" s="32" t="s">
        <v>881</v>
      </c>
      <c r="AG169" s="32" t="s">
        <v>882</v>
      </c>
      <c r="AH169" s="34">
        <v>20.327300000000001</v>
      </c>
      <c r="AI169" s="34">
        <v>51.439861000000001</v>
      </c>
      <c r="AJ169" s="32" t="s">
        <v>881</v>
      </c>
      <c r="AK169" s="32" t="s">
        <v>882</v>
      </c>
    </row>
    <row r="170" spans="1:37" s="29" customFormat="1" ht="125.1" customHeight="1" x14ac:dyDescent="0.3">
      <c r="A170" s="69">
        <v>167</v>
      </c>
      <c r="B170" s="179" t="s">
        <v>811</v>
      </c>
      <c r="C170" s="25" t="s">
        <v>2127</v>
      </c>
      <c r="D170" s="30" t="s">
        <v>884</v>
      </c>
      <c r="E170" s="25" t="s">
        <v>885</v>
      </c>
      <c r="F170" s="30" t="s">
        <v>526</v>
      </c>
      <c r="G170" s="25" t="s">
        <v>318</v>
      </c>
      <c r="H170" s="25" t="s">
        <v>503</v>
      </c>
      <c r="I170" s="25" t="s">
        <v>25</v>
      </c>
      <c r="J170" s="25" t="s">
        <v>886</v>
      </c>
      <c r="K170" s="25" t="s">
        <v>38</v>
      </c>
      <c r="L170" s="25" t="s">
        <v>1045</v>
      </c>
      <c r="M170" s="33">
        <v>8503</v>
      </c>
      <c r="N170" s="33">
        <v>23.3</v>
      </c>
      <c r="O170" s="27">
        <v>34.012</v>
      </c>
      <c r="P170" s="28">
        <f t="shared" si="82"/>
        <v>3.9992944911517432</v>
      </c>
      <c r="Q170" s="28">
        <f>O170/365</f>
        <v>9.3183561643835622E-2</v>
      </c>
      <c r="R170" s="31">
        <v>267.84449999999998</v>
      </c>
      <c r="S170" s="28">
        <f t="shared" si="83"/>
        <v>31.494444117819977</v>
      </c>
      <c r="T170" s="28">
        <f t="shared" si="86"/>
        <v>0.73382054794520546</v>
      </c>
      <c r="U170" s="82">
        <v>136.048</v>
      </c>
      <c r="V170" s="28">
        <f t="shared" si="84"/>
        <v>15.997177964606973</v>
      </c>
      <c r="W170" s="28">
        <f t="shared" si="85"/>
        <v>0.37273424657534249</v>
      </c>
      <c r="X170" s="81"/>
      <c r="Y170" s="81"/>
      <c r="Z170" s="81"/>
      <c r="AA170" s="81"/>
      <c r="AB170" s="81"/>
      <c r="AC170" s="81"/>
      <c r="AD170" s="34">
        <v>19.430641999999999</v>
      </c>
      <c r="AE170" s="34">
        <v>51.267257999999998</v>
      </c>
      <c r="AF170" s="32" t="s">
        <v>887</v>
      </c>
      <c r="AG170" s="32" t="s">
        <v>888</v>
      </c>
      <c r="AH170" s="34">
        <v>19.430641999999999</v>
      </c>
      <c r="AI170" s="34">
        <v>51.267257999999998</v>
      </c>
      <c r="AJ170" s="32" t="s">
        <v>887</v>
      </c>
      <c r="AK170" s="32" t="s">
        <v>888</v>
      </c>
    </row>
    <row r="171" spans="1:37" s="29" customFormat="1" ht="125.1" customHeight="1" x14ac:dyDescent="0.3">
      <c r="A171" s="25">
        <v>168</v>
      </c>
      <c r="B171" s="179" t="s">
        <v>814</v>
      </c>
      <c r="C171" s="30" t="s">
        <v>2128</v>
      </c>
      <c r="D171" s="25" t="s">
        <v>890</v>
      </c>
      <c r="E171" s="25" t="s">
        <v>891</v>
      </c>
      <c r="F171" s="25" t="s">
        <v>892</v>
      </c>
      <c r="G171" s="25" t="s">
        <v>325</v>
      </c>
      <c r="H171" s="25" t="s">
        <v>392</v>
      </c>
      <c r="I171" s="25" t="s">
        <v>25</v>
      </c>
      <c r="J171" s="25" t="s">
        <v>893</v>
      </c>
      <c r="K171" s="25" t="s">
        <v>125</v>
      </c>
      <c r="L171" s="25" t="s">
        <v>1006</v>
      </c>
      <c r="M171" s="33">
        <v>3312</v>
      </c>
      <c r="N171" s="33">
        <v>9.0739725999999994</v>
      </c>
      <c r="O171" s="27">
        <v>132.47999999999999</v>
      </c>
      <c r="P171" s="28">
        <f t="shared" si="82"/>
        <v>40.000000012077294</v>
      </c>
      <c r="Q171" s="28">
        <f>O171/365</f>
        <v>0.36295890410958903</v>
      </c>
      <c r="R171" s="31">
        <v>556.41600000000005</v>
      </c>
      <c r="S171" s="28">
        <f t="shared" si="83"/>
        <v>168.00000005072465</v>
      </c>
      <c r="T171" s="28">
        <f t="shared" si="86"/>
        <v>1.5244273972602742</v>
      </c>
      <c r="U171" s="82">
        <v>165.6</v>
      </c>
      <c r="V171" s="28">
        <f t="shared" si="84"/>
        <v>50.000000015096624</v>
      </c>
      <c r="W171" s="28">
        <f t="shared" si="85"/>
        <v>0.4536986301369863</v>
      </c>
      <c r="X171" s="81"/>
      <c r="Y171" s="81"/>
      <c r="Z171" s="81"/>
      <c r="AA171" s="81"/>
      <c r="AB171" s="81"/>
      <c r="AC171" s="81"/>
      <c r="AD171" s="34">
        <v>19.864998</v>
      </c>
      <c r="AE171" s="34">
        <v>51.494861</v>
      </c>
      <c r="AF171" s="26" t="s">
        <v>2653</v>
      </c>
      <c r="AG171" s="26" t="s">
        <v>2991</v>
      </c>
      <c r="AH171" s="34">
        <v>19.864998</v>
      </c>
      <c r="AI171" s="34">
        <v>51.494861</v>
      </c>
      <c r="AJ171" s="26" t="s">
        <v>2653</v>
      </c>
      <c r="AK171" s="26" t="s">
        <v>2991</v>
      </c>
    </row>
    <row r="172" spans="1:37" s="29" customFormat="1" ht="125.1" customHeight="1" x14ac:dyDescent="0.3">
      <c r="A172" s="69">
        <v>169</v>
      </c>
      <c r="B172" s="179" t="s">
        <v>821</v>
      </c>
      <c r="C172" s="30" t="s">
        <v>2129</v>
      </c>
      <c r="D172" s="25" t="s">
        <v>895</v>
      </c>
      <c r="E172" s="25" t="s">
        <v>896</v>
      </c>
      <c r="F172" s="25" t="s">
        <v>897</v>
      </c>
      <c r="G172" s="25" t="s">
        <v>331</v>
      </c>
      <c r="H172" s="25" t="s">
        <v>443</v>
      </c>
      <c r="I172" s="25" t="s">
        <v>25</v>
      </c>
      <c r="J172" s="25" t="s">
        <v>898</v>
      </c>
      <c r="K172" s="25" t="s">
        <v>125</v>
      </c>
      <c r="L172" s="30"/>
      <c r="M172" s="33">
        <v>2533</v>
      </c>
      <c r="N172" s="33">
        <v>6.94</v>
      </c>
      <c r="O172" s="27">
        <v>63.32</v>
      </c>
      <c r="P172" s="28">
        <f t="shared" si="82"/>
        <v>24.997039200979035</v>
      </c>
      <c r="Q172" s="28">
        <f t="shared" si="87"/>
        <v>0.17347945205479451</v>
      </c>
      <c r="R172" s="31">
        <v>316.625</v>
      </c>
      <c r="S172" s="28">
        <f>T172*1000/N172</f>
        <v>124.99506533496505</v>
      </c>
      <c r="T172" s="28">
        <f t="shared" ref="T172" si="88">R172/365</f>
        <v>0.86746575342465748</v>
      </c>
      <c r="U172" s="82">
        <v>88.655000000000001</v>
      </c>
      <c r="V172" s="28">
        <f>W172*1000/N172</f>
        <v>34.998618293790216</v>
      </c>
      <c r="W172" s="28">
        <f t="shared" ref="W172" si="89">U172/365</f>
        <v>0.24289041095890412</v>
      </c>
      <c r="X172" s="81"/>
      <c r="Y172" s="81"/>
      <c r="Z172" s="81"/>
      <c r="AA172" s="81"/>
      <c r="AB172" s="81"/>
      <c r="AC172" s="81"/>
      <c r="AD172" s="34">
        <v>19.753499999999999</v>
      </c>
      <c r="AE172" s="34">
        <v>51.665500000000002</v>
      </c>
      <c r="AF172" s="26" t="s">
        <v>2654</v>
      </c>
      <c r="AG172" s="26" t="s">
        <v>900</v>
      </c>
      <c r="AH172" s="34">
        <v>19.753499999999999</v>
      </c>
      <c r="AI172" s="34">
        <v>51.665500000000002</v>
      </c>
      <c r="AJ172" s="26" t="s">
        <v>899</v>
      </c>
      <c r="AK172" s="26" t="s">
        <v>900</v>
      </c>
    </row>
    <row r="173" spans="1:37" s="29" customFormat="1" ht="125.1" customHeight="1" x14ac:dyDescent="0.3">
      <c r="A173" s="25">
        <v>170</v>
      </c>
      <c r="B173" s="179" t="s">
        <v>829</v>
      </c>
      <c r="C173" s="30" t="s">
        <v>2130</v>
      </c>
      <c r="D173" s="25" t="s">
        <v>389</v>
      </c>
      <c r="E173" s="25" t="s">
        <v>902</v>
      </c>
      <c r="F173" s="25" t="s">
        <v>903</v>
      </c>
      <c r="G173" s="25" t="s">
        <v>325</v>
      </c>
      <c r="H173" s="25" t="s">
        <v>392</v>
      </c>
      <c r="I173" s="25" t="s">
        <v>69</v>
      </c>
      <c r="J173" s="25" t="s">
        <v>904</v>
      </c>
      <c r="K173" s="25" t="s">
        <v>125</v>
      </c>
      <c r="L173" s="25" t="s">
        <v>1006</v>
      </c>
      <c r="M173" s="33">
        <v>94326</v>
      </c>
      <c r="N173" s="33">
        <v>258.39999999999998</v>
      </c>
      <c r="O173" s="27">
        <v>158</v>
      </c>
      <c r="P173" s="28">
        <f t="shared" si="82"/>
        <v>1.6752194749565292</v>
      </c>
      <c r="Q173" s="28">
        <f t="shared" si="87"/>
        <v>0.43287671232876712</v>
      </c>
      <c r="R173" s="31">
        <v>3395</v>
      </c>
      <c r="S173" s="28">
        <f t="shared" si="83"/>
        <v>35.996013401755803</v>
      </c>
      <c r="T173" s="28">
        <f t="shared" ref="T173:T178" si="90">R173/365</f>
        <v>9.3013698630136989</v>
      </c>
      <c r="U173" s="82">
        <v>358.44</v>
      </c>
      <c r="V173" s="28">
        <f t="shared" ref="V173:V186" si="91">W173*1000/N173</f>
        <v>3.8004156240722682</v>
      </c>
      <c r="W173" s="28">
        <f t="shared" ref="W173:W178" si="92">U173/365</f>
        <v>0.98202739726027399</v>
      </c>
      <c r="X173" s="82"/>
      <c r="Y173" s="82"/>
      <c r="Z173" s="82"/>
      <c r="AA173" s="85"/>
      <c r="AB173" s="85"/>
      <c r="AC173" s="85"/>
      <c r="AD173" s="34">
        <v>19.872222000000001</v>
      </c>
      <c r="AE173" s="34">
        <v>51.467288000000003</v>
      </c>
      <c r="AF173" s="26" t="s">
        <v>905</v>
      </c>
      <c r="AG173" s="26" t="s">
        <v>906</v>
      </c>
      <c r="AH173" s="34">
        <v>19.872219999999999</v>
      </c>
      <c r="AI173" s="86">
        <v>51.467472000000001</v>
      </c>
      <c r="AJ173" s="26" t="s">
        <v>905</v>
      </c>
      <c r="AK173" s="26" t="s">
        <v>907</v>
      </c>
    </row>
    <row r="174" spans="1:37" s="29" customFormat="1" ht="125.1" customHeight="1" x14ac:dyDescent="0.3">
      <c r="A174" s="69">
        <v>171</v>
      </c>
      <c r="B174" s="179" t="s">
        <v>834</v>
      </c>
      <c r="C174" s="25" t="s">
        <v>2131</v>
      </c>
      <c r="D174" s="25" t="s">
        <v>335</v>
      </c>
      <c r="E174" s="25" t="s">
        <v>909</v>
      </c>
      <c r="F174" s="25" t="s">
        <v>337</v>
      </c>
      <c r="G174" s="25" t="s">
        <v>331</v>
      </c>
      <c r="H174" s="25" t="s">
        <v>338</v>
      </c>
      <c r="I174" s="25" t="s">
        <v>25</v>
      </c>
      <c r="J174" s="25" t="s">
        <v>762</v>
      </c>
      <c r="K174" s="25" t="s">
        <v>125</v>
      </c>
      <c r="L174" s="30"/>
      <c r="M174" s="33">
        <v>7886</v>
      </c>
      <c r="N174" s="33">
        <v>21.65</v>
      </c>
      <c r="O174" s="27">
        <v>31.544</v>
      </c>
      <c r="P174" s="28">
        <f t="shared" si="82"/>
        <v>3.9917744946059668</v>
      </c>
      <c r="Q174" s="28">
        <f t="shared" ref="Q174:Q186" si="93">O174/365</f>
        <v>8.6421917808219173E-2</v>
      </c>
      <c r="R174" s="31">
        <v>283.89600000000002</v>
      </c>
      <c r="S174" s="28">
        <f t="shared" si="83"/>
        <v>35.925970451453708</v>
      </c>
      <c r="T174" s="28">
        <f t="shared" si="90"/>
        <v>0.77779726027397267</v>
      </c>
      <c r="U174" s="82">
        <v>48.89</v>
      </c>
      <c r="V174" s="28">
        <f t="shared" si="91"/>
        <v>6.1868455186813884</v>
      </c>
      <c r="W174" s="28">
        <f t="shared" si="92"/>
        <v>0.13394520547945205</v>
      </c>
      <c r="X174" s="81"/>
      <c r="Y174" s="81"/>
      <c r="Z174" s="81"/>
      <c r="AA174" s="81"/>
      <c r="AB174" s="81"/>
      <c r="AC174" s="81"/>
      <c r="AD174" s="34">
        <v>20.212778</v>
      </c>
      <c r="AE174" s="34">
        <v>51.701388999999999</v>
      </c>
      <c r="AF174" s="27" t="s">
        <v>2655</v>
      </c>
      <c r="AG174" s="27" t="s">
        <v>2792</v>
      </c>
      <c r="AH174" s="34">
        <v>20.212778</v>
      </c>
      <c r="AI174" s="34">
        <v>51.701388999999999</v>
      </c>
      <c r="AJ174" s="27" t="s">
        <v>2896</v>
      </c>
      <c r="AK174" s="27" t="s">
        <v>2792</v>
      </c>
    </row>
    <row r="175" spans="1:37" s="29" customFormat="1" ht="125.1" customHeight="1" x14ac:dyDescent="0.3">
      <c r="A175" s="25">
        <v>172</v>
      </c>
      <c r="B175" s="179" t="s">
        <v>839</v>
      </c>
      <c r="C175" s="25" t="s">
        <v>2132</v>
      </c>
      <c r="D175" s="25" t="s">
        <v>639</v>
      </c>
      <c r="E175" s="25" t="s">
        <v>911</v>
      </c>
      <c r="F175" s="25" t="s">
        <v>641</v>
      </c>
      <c r="G175" s="25" t="s">
        <v>318</v>
      </c>
      <c r="H175" s="25" t="s">
        <v>346</v>
      </c>
      <c r="I175" s="25" t="s">
        <v>25</v>
      </c>
      <c r="J175" s="25" t="s">
        <v>912</v>
      </c>
      <c r="K175" s="25" t="s">
        <v>125</v>
      </c>
      <c r="L175" s="25" t="s">
        <v>998</v>
      </c>
      <c r="M175" s="33">
        <v>11970</v>
      </c>
      <c r="N175" s="33">
        <v>32.79</v>
      </c>
      <c r="O175" s="27">
        <v>95.76</v>
      </c>
      <c r="P175" s="28">
        <f t="shared" si="82"/>
        <v>8.0011029089222845</v>
      </c>
      <c r="Q175" s="28">
        <f t="shared" si="93"/>
        <v>0.26235616438356169</v>
      </c>
      <c r="R175" s="31">
        <v>574.55999999999995</v>
      </c>
      <c r="S175" s="28">
        <f t="shared" si="83"/>
        <v>48.006617453533693</v>
      </c>
      <c r="T175" s="28">
        <f t="shared" si="90"/>
        <v>1.5741369863013697</v>
      </c>
      <c r="U175" s="82">
        <v>43.091999999999999</v>
      </c>
      <c r="V175" s="28">
        <f t="shared" si="91"/>
        <v>3.6004963090150275</v>
      </c>
      <c r="W175" s="28">
        <f t="shared" si="92"/>
        <v>0.11806027397260274</v>
      </c>
      <c r="X175" s="82"/>
      <c r="Y175" s="82"/>
      <c r="Z175" s="82"/>
      <c r="AA175" s="82"/>
      <c r="AB175" s="82"/>
      <c r="AC175" s="82"/>
      <c r="AD175" s="34">
        <v>19.842500000000001</v>
      </c>
      <c r="AE175" s="34">
        <v>50.992778000000001</v>
      </c>
      <c r="AF175" s="27" t="s">
        <v>2656</v>
      </c>
      <c r="AG175" s="27" t="s">
        <v>2793</v>
      </c>
      <c r="AH175" s="34">
        <v>19.840833</v>
      </c>
      <c r="AI175" s="34">
        <v>50.993056000000003</v>
      </c>
      <c r="AJ175" s="27" t="s">
        <v>2897</v>
      </c>
      <c r="AK175" s="27" t="s">
        <v>2950</v>
      </c>
    </row>
    <row r="176" spans="1:37" s="29" customFormat="1" ht="125.1" customHeight="1" x14ac:dyDescent="0.3">
      <c r="A176" s="69">
        <v>173</v>
      </c>
      <c r="B176" s="179" t="s">
        <v>846</v>
      </c>
      <c r="C176" s="25" t="s">
        <v>2133</v>
      </c>
      <c r="D176" s="25" t="s">
        <v>914</v>
      </c>
      <c r="E176" s="25" t="s">
        <v>914</v>
      </c>
      <c r="F176" s="25" t="s">
        <v>915</v>
      </c>
      <c r="G176" s="25" t="s">
        <v>318</v>
      </c>
      <c r="H176" s="25" t="s">
        <v>503</v>
      </c>
      <c r="I176" s="25" t="s">
        <v>25</v>
      </c>
      <c r="J176" s="25" t="s">
        <v>211</v>
      </c>
      <c r="K176" s="25" t="s">
        <v>38</v>
      </c>
      <c r="L176" s="30"/>
      <c r="M176" s="33">
        <v>18588</v>
      </c>
      <c r="N176" s="33">
        <v>50.93</v>
      </c>
      <c r="O176" s="27">
        <v>144.98599999999999</v>
      </c>
      <c r="P176" s="28">
        <f t="shared" si="82"/>
        <v>7.799370072810115</v>
      </c>
      <c r="Q176" s="28">
        <f t="shared" si="93"/>
        <v>0.39722191780821914</v>
      </c>
      <c r="R176" s="31">
        <v>646.86</v>
      </c>
      <c r="S176" s="28">
        <f t="shared" si="83"/>
        <v>34.797156451643268</v>
      </c>
      <c r="T176" s="28">
        <f t="shared" si="90"/>
        <v>1.7722191780821919</v>
      </c>
      <c r="U176" s="82">
        <v>334.58</v>
      </c>
      <c r="V176" s="28">
        <f t="shared" si="91"/>
        <v>17.998380802014044</v>
      </c>
      <c r="W176" s="28">
        <f t="shared" si="92"/>
        <v>0.91665753424657526</v>
      </c>
      <c r="X176" s="81"/>
      <c r="Y176" s="81"/>
      <c r="Z176" s="81"/>
      <c r="AA176" s="81"/>
      <c r="AB176" s="81"/>
      <c r="AC176" s="81"/>
      <c r="AD176" s="34">
        <v>19.490832999999999</v>
      </c>
      <c r="AE176" s="34">
        <v>51.183925000000002</v>
      </c>
      <c r="AF176" s="27" t="s">
        <v>2657</v>
      </c>
      <c r="AG176" s="27" t="s">
        <v>2794</v>
      </c>
      <c r="AH176" s="34">
        <v>19.490832999999999</v>
      </c>
      <c r="AI176" s="34">
        <v>51.183925000000002</v>
      </c>
      <c r="AJ176" s="27" t="s">
        <v>2657</v>
      </c>
      <c r="AK176" s="27" t="s">
        <v>2794</v>
      </c>
    </row>
    <row r="177" spans="1:37" s="29" customFormat="1" ht="125.1" customHeight="1" x14ac:dyDescent="0.3">
      <c r="A177" s="25">
        <v>174</v>
      </c>
      <c r="B177" s="179" t="s">
        <v>853</v>
      </c>
      <c r="C177" s="25" t="s">
        <v>2134</v>
      </c>
      <c r="D177" s="25" t="s">
        <v>644</v>
      </c>
      <c r="E177" s="25" t="s">
        <v>917</v>
      </c>
      <c r="F177" s="25" t="s">
        <v>918</v>
      </c>
      <c r="G177" s="25" t="s">
        <v>331</v>
      </c>
      <c r="H177" s="25" t="s">
        <v>580</v>
      </c>
      <c r="I177" s="25" t="s">
        <v>25</v>
      </c>
      <c r="J177" s="25" t="s">
        <v>919</v>
      </c>
      <c r="K177" s="25" t="s">
        <v>125</v>
      </c>
      <c r="L177" s="30" t="s">
        <v>1046</v>
      </c>
      <c r="M177" s="33">
        <v>54604</v>
      </c>
      <c r="N177" s="33">
        <v>149.6</v>
      </c>
      <c r="O177" s="27">
        <v>382.22800000000001</v>
      </c>
      <c r="P177" s="28">
        <f t="shared" si="82"/>
        <v>7.0000000000000009</v>
      </c>
      <c r="Q177" s="28">
        <f t="shared" si="93"/>
        <v>1.0472000000000001</v>
      </c>
      <c r="R177" s="31">
        <v>3440.0520000000001</v>
      </c>
      <c r="S177" s="28">
        <f t="shared" si="83"/>
        <v>63.000000000000007</v>
      </c>
      <c r="T177" s="28">
        <f t="shared" si="90"/>
        <v>9.4248000000000012</v>
      </c>
      <c r="U177" s="82">
        <v>401.33940000000001</v>
      </c>
      <c r="V177" s="28">
        <f t="shared" si="91"/>
        <v>7.3500000000000014</v>
      </c>
      <c r="W177" s="28">
        <f t="shared" si="92"/>
        <v>1.0995600000000001</v>
      </c>
      <c r="X177" s="81"/>
      <c r="Y177" s="81"/>
      <c r="Z177" s="81"/>
      <c r="AA177" s="81"/>
      <c r="AB177" s="81"/>
      <c r="AC177" s="81"/>
      <c r="AD177" s="34">
        <v>19.957885999999998</v>
      </c>
      <c r="AE177" s="34">
        <v>51.538877999999997</v>
      </c>
      <c r="AF177" s="27" t="s">
        <v>2658</v>
      </c>
      <c r="AG177" s="27" t="s">
        <v>2795</v>
      </c>
      <c r="AH177" s="34">
        <v>19.957885999999998</v>
      </c>
      <c r="AI177" s="34">
        <v>51.538877999999997</v>
      </c>
      <c r="AJ177" s="27" t="s">
        <v>2658</v>
      </c>
      <c r="AK177" s="27" t="s">
        <v>2795</v>
      </c>
    </row>
    <row r="178" spans="1:37" s="29" customFormat="1" ht="125.1" customHeight="1" x14ac:dyDescent="0.3">
      <c r="A178" s="69">
        <v>175</v>
      </c>
      <c r="B178" s="179" t="s">
        <v>859</v>
      </c>
      <c r="C178" s="25" t="s">
        <v>2135</v>
      </c>
      <c r="D178" s="25" t="s">
        <v>921</v>
      </c>
      <c r="E178" s="25" t="s">
        <v>922</v>
      </c>
      <c r="F178" s="25" t="s">
        <v>2302</v>
      </c>
      <c r="G178" s="25" t="s">
        <v>58</v>
      </c>
      <c r="H178" s="25" t="s">
        <v>364</v>
      </c>
      <c r="I178" s="25" t="s">
        <v>25</v>
      </c>
      <c r="J178" s="25" t="s">
        <v>211</v>
      </c>
      <c r="K178" s="25" t="s">
        <v>125</v>
      </c>
      <c r="L178" s="30"/>
      <c r="M178" s="33">
        <v>6413</v>
      </c>
      <c r="N178" s="33">
        <v>17.559999999999999</v>
      </c>
      <c r="O178" s="27">
        <v>107.0971</v>
      </c>
      <c r="P178" s="28">
        <f t="shared" si="82"/>
        <v>16.709379973164417</v>
      </c>
      <c r="Q178" s="28">
        <f t="shared" si="93"/>
        <v>0.29341671232876709</v>
      </c>
      <c r="R178" s="31">
        <v>581.97974999999997</v>
      </c>
      <c r="S178" s="28">
        <f t="shared" ref="S178" si="94">T178*1000/N178</f>
        <v>90.800972009860516</v>
      </c>
      <c r="T178" s="28">
        <f t="shared" si="90"/>
        <v>1.5944650684931505</v>
      </c>
      <c r="U178" s="82">
        <v>101.00475</v>
      </c>
      <c r="V178" s="28">
        <f t="shared" ref="V178" si="95">W178*1000/N178</f>
        <v>15.758846381876621</v>
      </c>
      <c r="W178" s="28">
        <f t="shared" si="92"/>
        <v>0.27672534246575342</v>
      </c>
      <c r="X178" s="81"/>
      <c r="Y178" s="81"/>
      <c r="Z178" s="81"/>
      <c r="AA178" s="81"/>
      <c r="AB178" s="81"/>
      <c r="AC178" s="81"/>
      <c r="AD178" s="34">
        <v>19.519625999999999</v>
      </c>
      <c r="AE178" s="34">
        <v>51.610438000000002</v>
      </c>
      <c r="AF178" s="27" t="s">
        <v>2659</v>
      </c>
      <c r="AG178" s="27" t="s">
        <v>2796</v>
      </c>
      <c r="AH178" s="34">
        <v>19.508272999999999</v>
      </c>
      <c r="AI178" s="34">
        <v>51.610438000000002</v>
      </c>
      <c r="AJ178" s="27" t="s">
        <v>2898</v>
      </c>
      <c r="AK178" s="27" t="s">
        <v>2951</v>
      </c>
    </row>
    <row r="179" spans="1:37" s="29" customFormat="1" ht="125.1" customHeight="1" x14ac:dyDescent="0.3">
      <c r="A179" s="25">
        <v>176</v>
      </c>
      <c r="B179" s="179" t="s">
        <v>865</v>
      </c>
      <c r="C179" s="25" t="s">
        <v>2136</v>
      </c>
      <c r="D179" s="25" t="s">
        <v>923</v>
      </c>
      <c r="E179" s="25" t="s">
        <v>923</v>
      </c>
      <c r="F179" s="25" t="s">
        <v>924</v>
      </c>
      <c r="G179" s="30" t="s">
        <v>437</v>
      </c>
      <c r="H179" s="25" t="s">
        <v>825</v>
      </c>
      <c r="I179" s="25" t="s">
        <v>25</v>
      </c>
      <c r="J179" s="25" t="s">
        <v>925</v>
      </c>
      <c r="K179" s="25" t="s">
        <v>125</v>
      </c>
      <c r="L179" s="30" t="s">
        <v>1031</v>
      </c>
      <c r="M179" s="33">
        <v>13650</v>
      </c>
      <c r="N179" s="33">
        <v>37.396999999999998</v>
      </c>
      <c r="O179" s="27">
        <v>120.393</v>
      </c>
      <c r="P179" s="28">
        <f t="shared" si="82"/>
        <v>8.8200613850426066</v>
      </c>
      <c r="Q179" s="28">
        <f t="shared" si="93"/>
        <v>0.32984383561643837</v>
      </c>
      <c r="R179" s="31">
        <v>841.79549999999995</v>
      </c>
      <c r="S179" s="28">
        <f t="shared" si="83"/>
        <v>61.670429208115365</v>
      </c>
      <c r="T179" s="28">
        <f t="shared" ref="T179:T186" si="96">R179/365</f>
        <v>2.3062890410958903</v>
      </c>
      <c r="U179" s="82">
        <v>325.27949999999998</v>
      </c>
      <c r="V179" s="28">
        <f t="shared" si="91"/>
        <v>23.830165850971124</v>
      </c>
      <c r="W179" s="28">
        <f t="shared" ref="W179:W186" si="97">U179/365</f>
        <v>0.89117671232876705</v>
      </c>
      <c r="X179" s="82"/>
      <c r="Y179" s="82"/>
      <c r="Z179" s="82"/>
      <c r="AA179" s="82"/>
      <c r="AB179" s="82"/>
      <c r="AC179" s="82"/>
      <c r="AD179" s="34">
        <v>20.152405000000002</v>
      </c>
      <c r="AE179" s="34">
        <v>51.339182999999998</v>
      </c>
      <c r="AF179" s="32" t="s">
        <v>926</v>
      </c>
      <c r="AG179" s="32" t="s">
        <v>927</v>
      </c>
      <c r="AH179" s="34">
        <v>20.152405000000002</v>
      </c>
      <c r="AI179" s="34">
        <v>51.339182999999998</v>
      </c>
      <c r="AJ179" s="32" t="s">
        <v>926</v>
      </c>
      <c r="AK179" s="32" t="s">
        <v>927</v>
      </c>
    </row>
    <row r="180" spans="1:37" s="29" customFormat="1" ht="125.1" customHeight="1" x14ac:dyDescent="0.3">
      <c r="A180" s="69">
        <v>177</v>
      </c>
      <c r="B180" s="179" t="s">
        <v>871</v>
      </c>
      <c r="C180" s="25" t="s">
        <v>2137</v>
      </c>
      <c r="D180" s="25" t="s">
        <v>928</v>
      </c>
      <c r="E180" s="25" t="s">
        <v>929</v>
      </c>
      <c r="F180" s="25" t="s">
        <v>930</v>
      </c>
      <c r="G180" s="25" t="s">
        <v>331</v>
      </c>
      <c r="H180" s="25" t="s">
        <v>929</v>
      </c>
      <c r="I180" s="25" t="s">
        <v>25</v>
      </c>
      <c r="J180" s="25" t="s">
        <v>931</v>
      </c>
      <c r="K180" s="25" t="s">
        <v>125</v>
      </c>
      <c r="L180" s="30" t="s">
        <v>1004</v>
      </c>
      <c r="M180" s="33">
        <v>24600</v>
      </c>
      <c r="N180" s="33">
        <v>67.400000000000006</v>
      </c>
      <c r="O180" s="27">
        <v>141.44999999999999</v>
      </c>
      <c r="P180" s="28">
        <f t="shared" si="82"/>
        <v>5.7497662696638336</v>
      </c>
      <c r="Q180" s="28">
        <f t="shared" si="93"/>
        <v>0.38753424657534241</v>
      </c>
      <c r="R180" s="31">
        <v>1039.3499999999999</v>
      </c>
      <c r="S180" s="28">
        <f t="shared" si="83"/>
        <v>42.248282590138608</v>
      </c>
      <c r="T180" s="28">
        <f t="shared" si="96"/>
        <v>2.8475342465753424</v>
      </c>
      <c r="U180" s="82">
        <v>324.11</v>
      </c>
      <c r="V180" s="28">
        <f t="shared" si="91"/>
        <v>13.174667696435105</v>
      </c>
      <c r="W180" s="28">
        <f t="shared" si="97"/>
        <v>0.88797260273972611</v>
      </c>
      <c r="X180" s="82"/>
      <c r="Y180" s="82"/>
      <c r="Z180" s="82"/>
      <c r="AA180" s="82"/>
      <c r="AB180" s="82"/>
      <c r="AC180" s="82"/>
      <c r="AD180" s="34">
        <v>19.936173</v>
      </c>
      <c r="AE180" s="34">
        <v>51.666207</v>
      </c>
      <c r="AF180" s="27" t="s">
        <v>2660</v>
      </c>
      <c r="AG180" s="27" t="s">
        <v>2797</v>
      </c>
      <c r="AH180" s="34">
        <v>19.936173</v>
      </c>
      <c r="AI180" s="34">
        <v>51.666207</v>
      </c>
      <c r="AJ180" s="27" t="s">
        <v>2660</v>
      </c>
      <c r="AK180" s="27" t="s">
        <v>2797</v>
      </c>
    </row>
    <row r="181" spans="1:37" s="29" customFormat="1" ht="125.1" customHeight="1" x14ac:dyDescent="0.3">
      <c r="A181" s="25">
        <v>178</v>
      </c>
      <c r="B181" s="179" t="s">
        <v>967</v>
      </c>
      <c r="C181" s="25" t="s">
        <v>2138</v>
      </c>
      <c r="D181" s="25" t="s">
        <v>932</v>
      </c>
      <c r="E181" s="25" t="s">
        <v>933</v>
      </c>
      <c r="F181" s="25" t="s">
        <v>934</v>
      </c>
      <c r="G181" s="25" t="s">
        <v>331</v>
      </c>
      <c r="H181" s="25" t="s">
        <v>341</v>
      </c>
      <c r="I181" s="25" t="s">
        <v>25</v>
      </c>
      <c r="J181" s="25" t="s">
        <v>935</v>
      </c>
      <c r="K181" s="25" t="s">
        <v>125</v>
      </c>
      <c r="L181" s="30" t="s">
        <v>1004</v>
      </c>
      <c r="M181" s="33">
        <v>1997</v>
      </c>
      <c r="N181" s="33">
        <v>5.47</v>
      </c>
      <c r="O181" s="27">
        <v>16.575099999999999</v>
      </c>
      <c r="P181" s="28">
        <f t="shared" si="82"/>
        <v>8.301870727004081</v>
      </c>
      <c r="Q181" s="28">
        <f t="shared" si="93"/>
        <v>4.5411232876712324E-2</v>
      </c>
      <c r="R181" s="31">
        <v>64.303399999999996</v>
      </c>
      <c r="S181" s="28">
        <f t="shared" si="83"/>
        <v>32.207257519220654</v>
      </c>
      <c r="T181" s="28">
        <f t="shared" si="96"/>
        <v>0.17617369863013699</v>
      </c>
      <c r="U181" s="82">
        <v>8.7867999999999995</v>
      </c>
      <c r="V181" s="28">
        <f t="shared" si="91"/>
        <v>4.4009917107009597</v>
      </c>
      <c r="W181" s="28">
        <f t="shared" si="97"/>
        <v>2.4073424657534245E-2</v>
      </c>
      <c r="X181" s="82"/>
      <c r="Y181" s="82"/>
      <c r="Z181" s="82"/>
      <c r="AA181" s="82"/>
      <c r="AB181" s="82"/>
      <c r="AC181" s="82"/>
      <c r="AD181" s="34">
        <v>20.138604999999998</v>
      </c>
      <c r="AE181" s="34">
        <v>51.561812000000003</v>
      </c>
      <c r="AF181" s="27" t="s">
        <v>2661</v>
      </c>
      <c r="AG181" s="27" t="s">
        <v>2798</v>
      </c>
      <c r="AH181" s="34">
        <v>20.138604999999998</v>
      </c>
      <c r="AI181" s="34">
        <v>51.561812000000003</v>
      </c>
      <c r="AJ181" s="27" t="s">
        <v>2661</v>
      </c>
      <c r="AK181" s="27" t="s">
        <v>2798</v>
      </c>
    </row>
    <row r="182" spans="1:37" s="29" customFormat="1" ht="125.1" customHeight="1" x14ac:dyDescent="0.3">
      <c r="A182" s="69">
        <v>179</v>
      </c>
      <c r="B182" s="179" t="s">
        <v>877</v>
      </c>
      <c r="C182" s="25" t="s">
        <v>2139</v>
      </c>
      <c r="D182" s="25" t="s">
        <v>434</v>
      </c>
      <c r="E182" s="25" t="s">
        <v>936</v>
      </c>
      <c r="F182" s="25" t="s">
        <v>937</v>
      </c>
      <c r="G182" s="30" t="s">
        <v>437</v>
      </c>
      <c r="H182" s="25" t="s">
        <v>435</v>
      </c>
      <c r="I182" s="25" t="s">
        <v>25</v>
      </c>
      <c r="J182" s="25" t="s">
        <v>972</v>
      </c>
      <c r="K182" s="25" t="s">
        <v>125</v>
      </c>
      <c r="L182" s="30" t="s">
        <v>1040</v>
      </c>
      <c r="M182" s="33">
        <v>6323</v>
      </c>
      <c r="N182" s="33">
        <v>17.3</v>
      </c>
      <c r="O182" s="27">
        <v>12</v>
      </c>
      <c r="P182" s="28">
        <f t="shared" si="82"/>
        <v>1.9003879958824923</v>
      </c>
      <c r="Q182" s="28">
        <f t="shared" si="93"/>
        <v>3.287671232876712E-2</v>
      </c>
      <c r="R182" s="31">
        <v>247</v>
      </c>
      <c r="S182" s="28">
        <f t="shared" si="83"/>
        <v>39.116319581914638</v>
      </c>
      <c r="T182" s="28">
        <f t="shared" si="96"/>
        <v>0.67671232876712328</v>
      </c>
      <c r="U182" s="82">
        <v>43</v>
      </c>
      <c r="V182" s="28">
        <f t="shared" si="91"/>
        <v>6.8097236519122655</v>
      </c>
      <c r="W182" s="28">
        <f t="shared" si="97"/>
        <v>0.11780821917808219</v>
      </c>
      <c r="X182" s="82">
        <v>300</v>
      </c>
      <c r="Y182" s="28">
        <f>Z182*1000/N182</f>
        <v>47.509699897062312</v>
      </c>
      <c r="Z182" s="28">
        <f>X182/365</f>
        <v>0.82191780821917804</v>
      </c>
      <c r="AA182" s="84">
        <v>36</v>
      </c>
      <c r="AB182" s="28">
        <f>AC182*1000/N182</f>
        <v>5.7011639876474778</v>
      </c>
      <c r="AC182" s="28">
        <f>AA182/365</f>
        <v>9.8630136986301367E-2</v>
      </c>
      <c r="AD182" s="34">
        <v>20.284897000000001</v>
      </c>
      <c r="AE182" s="34">
        <v>51.453322</v>
      </c>
      <c r="AF182" s="32" t="s">
        <v>938</v>
      </c>
      <c r="AG182" s="32" t="s">
        <v>939</v>
      </c>
      <c r="AH182" s="34">
        <v>20.285160999999999</v>
      </c>
      <c r="AI182" s="34">
        <v>51.454047000000003</v>
      </c>
      <c r="AJ182" s="32" t="s">
        <v>940</v>
      </c>
      <c r="AK182" s="32" t="s">
        <v>941</v>
      </c>
    </row>
    <row r="183" spans="1:37" s="29" customFormat="1" ht="125.1" customHeight="1" x14ac:dyDescent="0.3">
      <c r="A183" s="25">
        <v>180</v>
      </c>
      <c r="B183" s="179" t="s">
        <v>883</v>
      </c>
      <c r="C183" s="25" t="s">
        <v>2140</v>
      </c>
      <c r="D183" s="25" t="s">
        <v>687</v>
      </c>
      <c r="E183" s="25" t="s">
        <v>688</v>
      </c>
      <c r="F183" s="25" t="s">
        <v>689</v>
      </c>
      <c r="G183" s="25" t="s">
        <v>454</v>
      </c>
      <c r="H183" s="25" t="s">
        <v>452</v>
      </c>
      <c r="I183" s="25" t="s">
        <v>25</v>
      </c>
      <c r="J183" s="25" t="s">
        <v>690</v>
      </c>
      <c r="K183" s="25" t="s">
        <v>38</v>
      </c>
      <c r="L183" s="25" t="s">
        <v>1038</v>
      </c>
      <c r="M183" s="33">
        <v>2893</v>
      </c>
      <c r="N183" s="33">
        <v>7.93</v>
      </c>
      <c r="O183" s="27">
        <v>45.853999999999999</v>
      </c>
      <c r="P183" s="28">
        <f t="shared" si="82"/>
        <v>15.842042529668849</v>
      </c>
      <c r="Q183" s="28">
        <f t="shared" si="93"/>
        <v>0.12562739726027397</v>
      </c>
      <c r="R183" s="28">
        <v>297.97899999999998</v>
      </c>
      <c r="S183" s="28">
        <f t="shared" si="83"/>
        <v>102.94840125066938</v>
      </c>
      <c r="T183" s="28">
        <f t="shared" si="96"/>
        <v>0.81638082191780814</v>
      </c>
      <c r="U183" s="28">
        <v>68.418999999999997</v>
      </c>
      <c r="V183" s="28">
        <f t="shared" si="91"/>
        <v>23.637996856052098</v>
      </c>
      <c r="W183" s="28">
        <f t="shared" si="97"/>
        <v>0.18744931506849313</v>
      </c>
      <c r="X183" s="28"/>
      <c r="Y183" s="28"/>
      <c r="Z183" s="28"/>
      <c r="AA183" s="28"/>
      <c r="AB183" s="28"/>
      <c r="AC183" s="28"/>
      <c r="AD183" s="68">
        <v>19.362652000000001</v>
      </c>
      <c r="AE183" s="68">
        <v>51.386968000000003</v>
      </c>
      <c r="AF183" s="27" t="s">
        <v>2662</v>
      </c>
      <c r="AG183" s="27" t="s">
        <v>2799</v>
      </c>
      <c r="AH183" s="68">
        <v>19.362652000000001</v>
      </c>
      <c r="AI183" s="68">
        <v>51.386968000000003</v>
      </c>
      <c r="AJ183" s="27" t="s">
        <v>2662</v>
      </c>
      <c r="AK183" s="27" t="s">
        <v>2799</v>
      </c>
    </row>
    <row r="184" spans="1:37" s="29" customFormat="1" ht="125.1" customHeight="1" x14ac:dyDescent="0.3">
      <c r="A184" s="69">
        <v>181</v>
      </c>
      <c r="B184" s="179" t="s">
        <v>889</v>
      </c>
      <c r="C184" s="25" t="s">
        <v>2141</v>
      </c>
      <c r="D184" s="30" t="s">
        <v>884</v>
      </c>
      <c r="E184" s="25" t="s">
        <v>942</v>
      </c>
      <c r="F184" s="30" t="s">
        <v>526</v>
      </c>
      <c r="G184" s="25" t="s">
        <v>318</v>
      </c>
      <c r="H184" s="25" t="s">
        <v>503</v>
      </c>
      <c r="I184" s="25" t="s">
        <v>25</v>
      </c>
      <c r="J184" s="25" t="s">
        <v>886</v>
      </c>
      <c r="K184" s="25" t="s">
        <v>38</v>
      </c>
      <c r="L184" s="25" t="s">
        <v>1045</v>
      </c>
      <c r="M184" s="33">
        <v>5106</v>
      </c>
      <c r="N184" s="33">
        <v>13.99</v>
      </c>
      <c r="O184" s="27">
        <v>45.954000000000001</v>
      </c>
      <c r="P184" s="28">
        <f t="shared" si="82"/>
        <v>8.99938312101599</v>
      </c>
      <c r="Q184" s="28">
        <f t="shared" si="93"/>
        <v>0.1259013698630137</v>
      </c>
      <c r="R184" s="31">
        <v>377.84399999999999</v>
      </c>
      <c r="S184" s="28">
        <f t="shared" si="83"/>
        <v>73.994927883909241</v>
      </c>
      <c r="T184" s="28">
        <f t="shared" si="96"/>
        <v>1.0351890410958904</v>
      </c>
      <c r="U184" s="82">
        <v>94.716300000000004</v>
      </c>
      <c r="V184" s="28">
        <f t="shared" si="91"/>
        <v>18.548728543871849</v>
      </c>
      <c r="W184" s="28">
        <f t="shared" si="97"/>
        <v>0.25949671232876714</v>
      </c>
      <c r="X184" s="81"/>
      <c r="Y184" s="81"/>
      <c r="Z184" s="81"/>
      <c r="AA184" s="81"/>
      <c r="AB184" s="81"/>
      <c r="AC184" s="81"/>
      <c r="AD184" s="34">
        <v>19.430641999999999</v>
      </c>
      <c r="AE184" s="34">
        <v>51.267257999999998</v>
      </c>
      <c r="AF184" s="32" t="s">
        <v>887</v>
      </c>
      <c r="AG184" s="32" t="s">
        <v>888</v>
      </c>
      <c r="AH184" s="34">
        <v>19.430641999999999</v>
      </c>
      <c r="AI184" s="34">
        <v>51.267257999999998</v>
      </c>
      <c r="AJ184" s="32" t="s">
        <v>887</v>
      </c>
      <c r="AK184" s="32" t="s">
        <v>888</v>
      </c>
    </row>
    <row r="185" spans="1:37" s="29" customFormat="1" ht="125.1" customHeight="1" x14ac:dyDescent="0.3">
      <c r="A185" s="25">
        <v>182</v>
      </c>
      <c r="B185" s="179" t="s">
        <v>894</v>
      </c>
      <c r="C185" s="25" t="s">
        <v>2142</v>
      </c>
      <c r="D185" s="25" t="s">
        <v>943</v>
      </c>
      <c r="E185" s="25" t="s">
        <v>943</v>
      </c>
      <c r="F185" s="25" t="s">
        <v>944</v>
      </c>
      <c r="G185" s="25" t="s">
        <v>437</v>
      </c>
      <c r="H185" s="25" t="s">
        <v>550</v>
      </c>
      <c r="I185" s="25" t="s">
        <v>126</v>
      </c>
      <c r="J185" s="25" t="s">
        <v>945</v>
      </c>
      <c r="K185" s="25" t="s">
        <v>125</v>
      </c>
      <c r="L185" s="30" t="s">
        <v>1021</v>
      </c>
      <c r="M185" s="33">
        <v>2049.85</v>
      </c>
      <c r="N185" s="33">
        <v>5.62</v>
      </c>
      <c r="O185" s="27">
        <v>36.897300000000001</v>
      </c>
      <c r="P185" s="28">
        <f t="shared" si="82"/>
        <v>17.98727636133184</v>
      </c>
      <c r="Q185" s="28">
        <f t="shared" si="93"/>
        <v>0.10108849315068494</v>
      </c>
      <c r="R185" s="31">
        <v>187.35629</v>
      </c>
      <c r="S185" s="28">
        <f t="shared" si="83"/>
        <v>91.335392190318345</v>
      </c>
      <c r="T185" s="28">
        <f t="shared" si="96"/>
        <v>0.51330490410958907</v>
      </c>
      <c r="U185" s="31">
        <v>45.096699999999998</v>
      </c>
      <c r="V185" s="28">
        <f t="shared" si="91"/>
        <v>21.984448886072247</v>
      </c>
      <c r="W185" s="28">
        <f t="shared" si="97"/>
        <v>0.12355260273972603</v>
      </c>
      <c r="X185" s="31"/>
      <c r="Y185" s="31"/>
      <c r="Z185" s="31"/>
      <c r="AA185" s="31"/>
      <c r="AB185" s="31"/>
      <c r="AC185" s="31"/>
      <c r="AD185" s="34">
        <v>20.398333300000001</v>
      </c>
      <c r="AE185" s="34">
        <v>51.4544444</v>
      </c>
      <c r="AF185" s="32" t="s">
        <v>946</v>
      </c>
      <c r="AG185" s="32" t="s">
        <v>947</v>
      </c>
      <c r="AH185" s="34">
        <v>20.398333300000001</v>
      </c>
      <c r="AI185" s="34">
        <v>51.4544444</v>
      </c>
      <c r="AJ185" s="32" t="s">
        <v>946</v>
      </c>
      <c r="AK185" s="32" t="s">
        <v>947</v>
      </c>
    </row>
    <row r="186" spans="1:37" s="29" customFormat="1" ht="125.1" customHeight="1" x14ac:dyDescent="0.3">
      <c r="A186" s="69">
        <v>183</v>
      </c>
      <c r="B186" s="179" t="s">
        <v>901</v>
      </c>
      <c r="C186" s="25" t="s">
        <v>2143</v>
      </c>
      <c r="D186" s="25" t="s">
        <v>687</v>
      </c>
      <c r="E186" s="25" t="s">
        <v>948</v>
      </c>
      <c r="F186" s="25" t="s">
        <v>689</v>
      </c>
      <c r="G186" s="25" t="s">
        <v>454</v>
      </c>
      <c r="H186" s="25" t="s">
        <v>452</v>
      </c>
      <c r="I186" s="25" t="s">
        <v>25</v>
      </c>
      <c r="J186" s="25" t="s">
        <v>856</v>
      </c>
      <c r="K186" s="25" t="s">
        <v>38</v>
      </c>
      <c r="L186" s="25" t="s">
        <v>1045</v>
      </c>
      <c r="M186" s="33">
        <v>11923</v>
      </c>
      <c r="N186" s="33">
        <v>32.67</v>
      </c>
      <c r="O186" s="27">
        <v>35.768999999999998</v>
      </c>
      <c r="P186" s="28">
        <f t="shared" si="82"/>
        <v>2.9996100481779182</v>
      </c>
      <c r="Q186" s="28">
        <f t="shared" si="93"/>
        <v>9.7997260273972597E-2</v>
      </c>
      <c r="R186" s="28">
        <v>444.13175000000001</v>
      </c>
      <c r="S186" s="28">
        <f t="shared" si="83"/>
        <v>37.24515809820916</v>
      </c>
      <c r="T186" s="28">
        <f t="shared" si="96"/>
        <v>1.2167993150684933</v>
      </c>
      <c r="U186" s="28">
        <v>118.63385</v>
      </c>
      <c r="V186" s="28">
        <f t="shared" si="91"/>
        <v>9.9487066597900959</v>
      </c>
      <c r="W186" s="28">
        <f t="shared" si="97"/>
        <v>0.32502424657534246</v>
      </c>
      <c r="X186" s="28"/>
      <c r="Y186" s="28"/>
      <c r="Z186" s="28"/>
      <c r="AA186" s="28"/>
      <c r="AB186" s="28"/>
      <c r="AC186" s="28"/>
      <c r="AD186" s="68">
        <v>19.403055500000001</v>
      </c>
      <c r="AE186" s="68">
        <v>51.268055599999997</v>
      </c>
      <c r="AF186" s="27" t="s">
        <v>2663</v>
      </c>
      <c r="AG186" s="27" t="s">
        <v>2800</v>
      </c>
      <c r="AH186" s="68">
        <v>19.403055500000001</v>
      </c>
      <c r="AI186" s="68">
        <v>51.268055599999997</v>
      </c>
      <c r="AJ186" s="27" t="s">
        <v>2663</v>
      </c>
      <c r="AK186" s="27" t="s">
        <v>2800</v>
      </c>
    </row>
    <row r="187" spans="1:37" s="29" customFormat="1" ht="125.1" customHeight="1" x14ac:dyDescent="0.3">
      <c r="A187" s="25">
        <v>184</v>
      </c>
      <c r="B187" s="179" t="s">
        <v>908</v>
      </c>
      <c r="C187" s="25" t="s">
        <v>2144</v>
      </c>
      <c r="D187" s="25" t="s">
        <v>655</v>
      </c>
      <c r="E187" s="25" t="s">
        <v>949</v>
      </c>
      <c r="F187" s="25" t="s">
        <v>657</v>
      </c>
      <c r="G187" s="25" t="s">
        <v>318</v>
      </c>
      <c r="H187" s="25" t="s">
        <v>658</v>
      </c>
      <c r="I187" s="25" t="s">
        <v>69</v>
      </c>
      <c r="J187" s="25" t="s">
        <v>950</v>
      </c>
      <c r="K187" s="25" t="s">
        <v>38</v>
      </c>
      <c r="L187" s="25" t="s">
        <v>1026</v>
      </c>
      <c r="M187" s="33">
        <v>765</v>
      </c>
      <c r="N187" s="33">
        <v>2.1</v>
      </c>
      <c r="O187" s="27">
        <v>3.1</v>
      </c>
      <c r="P187" s="28">
        <f t="shared" si="82"/>
        <v>4.0443574690150035</v>
      </c>
      <c r="Q187" s="28">
        <f>O187/365</f>
        <v>8.493150684931507E-3</v>
      </c>
      <c r="R187" s="31">
        <v>20.7</v>
      </c>
      <c r="S187" s="28">
        <f t="shared" si="83"/>
        <v>27.00587084148728</v>
      </c>
      <c r="T187" s="28">
        <f>R187/365</f>
        <v>5.6712328767123288E-2</v>
      </c>
      <c r="U187" s="28">
        <v>3.07</v>
      </c>
      <c r="V187" s="28">
        <f t="shared" ref="V187:V191" si="98">W187*1000/N187</f>
        <v>4.0052185257664705</v>
      </c>
      <c r="W187" s="28">
        <f>U187/365</f>
        <v>8.4109589041095889E-3</v>
      </c>
      <c r="X187" s="31"/>
      <c r="Y187" s="31"/>
      <c r="Z187" s="31"/>
      <c r="AA187" s="31"/>
      <c r="AB187" s="31"/>
      <c r="AC187" s="31"/>
      <c r="AD187" s="34">
        <v>19.606943999999999</v>
      </c>
      <c r="AE187" s="34">
        <v>50.893611</v>
      </c>
      <c r="AF187" s="27" t="s">
        <v>2664</v>
      </c>
      <c r="AG187" s="27" t="s">
        <v>2801</v>
      </c>
      <c r="AH187" s="26">
        <v>19.606943999999999</v>
      </c>
      <c r="AI187" s="26">
        <v>50.893611</v>
      </c>
      <c r="AJ187" s="27" t="s">
        <v>2899</v>
      </c>
      <c r="AK187" s="27" t="s">
        <v>2801</v>
      </c>
    </row>
    <row r="188" spans="1:37" s="29" customFormat="1" ht="125.1" customHeight="1" x14ac:dyDescent="0.3">
      <c r="A188" s="69">
        <v>185</v>
      </c>
      <c r="B188" s="179" t="s">
        <v>968</v>
      </c>
      <c r="C188" s="30" t="s">
        <v>2145</v>
      </c>
      <c r="D188" s="30" t="s">
        <v>706</v>
      </c>
      <c r="E188" s="25" t="s">
        <v>951</v>
      </c>
      <c r="F188" s="30" t="s">
        <v>952</v>
      </c>
      <c r="G188" s="30" t="s">
        <v>454</v>
      </c>
      <c r="H188" s="30" t="s">
        <v>707</v>
      </c>
      <c r="I188" s="30" t="s">
        <v>25</v>
      </c>
      <c r="J188" s="25" t="s">
        <v>953</v>
      </c>
      <c r="K188" s="30" t="s">
        <v>38</v>
      </c>
      <c r="L188" s="25" t="s">
        <v>1023</v>
      </c>
      <c r="M188" s="33">
        <v>1281</v>
      </c>
      <c r="N188" s="33">
        <v>3.5</v>
      </c>
      <c r="O188" s="27">
        <v>17.934000000000001</v>
      </c>
      <c r="P188" s="28">
        <f t="shared" si="82"/>
        <v>14.038356164383561</v>
      </c>
      <c r="Q188" s="28">
        <f>O188/365</f>
        <v>4.9134246575342468E-2</v>
      </c>
      <c r="R188" s="31">
        <v>101.16057000000001</v>
      </c>
      <c r="S188" s="28">
        <f>T188*1000/N188</f>
        <v>79.186356164383568</v>
      </c>
      <c r="T188" s="28">
        <f>R188/365</f>
        <v>0.27715224657534249</v>
      </c>
      <c r="U188" s="82">
        <v>27.221250000000001</v>
      </c>
      <c r="V188" s="28">
        <f t="shared" si="98"/>
        <v>21.308219178082194</v>
      </c>
      <c r="W188" s="28">
        <f t="shared" ref="W188:W193" si="99">U188/365</f>
        <v>7.4578767123287676E-2</v>
      </c>
      <c r="X188" s="81"/>
      <c r="Y188" s="81"/>
      <c r="Z188" s="81"/>
      <c r="AA188" s="81"/>
      <c r="AB188" s="81"/>
      <c r="AC188" s="81"/>
      <c r="AD188" s="34">
        <v>19.363264000000001</v>
      </c>
      <c r="AE188" s="34">
        <v>51.472963</v>
      </c>
      <c r="AF188" s="26" t="s">
        <v>2665</v>
      </c>
      <c r="AG188" s="26" t="s">
        <v>3014</v>
      </c>
      <c r="AH188" s="34">
        <v>19.363264000000001</v>
      </c>
      <c r="AI188" s="34">
        <v>51.472963</v>
      </c>
      <c r="AJ188" s="26" t="s">
        <v>3013</v>
      </c>
      <c r="AK188" s="26" t="s">
        <v>3014</v>
      </c>
    </row>
    <row r="189" spans="1:37" s="29" customFormat="1" ht="125.1" customHeight="1" x14ac:dyDescent="0.3">
      <c r="A189" s="25">
        <v>186</v>
      </c>
      <c r="B189" s="179" t="s">
        <v>910</v>
      </c>
      <c r="C189" s="25" t="s">
        <v>2146</v>
      </c>
      <c r="D189" s="25" t="s">
        <v>954</v>
      </c>
      <c r="E189" s="25" t="s">
        <v>955</v>
      </c>
      <c r="F189" s="25" t="s">
        <v>465</v>
      </c>
      <c r="G189" s="25" t="s">
        <v>318</v>
      </c>
      <c r="H189" s="25" t="s">
        <v>466</v>
      </c>
      <c r="I189" s="25" t="s">
        <v>25</v>
      </c>
      <c r="J189" s="25" t="s">
        <v>956</v>
      </c>
      <c r="K189" s="25" t="s">
        <v>38</v>
      </c>
      <c r="L189" s="25" t="s">
        <v>1044</v>
      </c>
      <c r="M189" s="33">
        <v>1783</v>
      </c>
      <c r="N189" s="33">
        <v>4.88</v>
      </c>
      <c r="O189" s="27">
        <v>26.513000000000002</v>
      </c>
      <c r="P189" s="28">
        <f t="shared" si="82"/>
        <v>14.884909050078599</v>
      </c>
      <c r="Q189" s="28">
        <f>O189/365</f>
        <v>7.2638356164383563E-2</v>
      </c>
      <c r="R189" s="28">
        <v>83</v>
      </c>
      <c r="S189" s="28">
        <f>T189*1000/N189</f>
        <v>46.597799236469797</v>
      </c>
      <c r="T189" s="28">
        <f>R189/365</f>
        <v>0.22739726027397261</v>
      </c>
      <c r="U189" s="28">
        <v>18.2</v>
      </c>
      <c r="V189" s="28">
        <f t="shared" si="98"/>
        <v>10.2178306759488</v>
      </c>
      <c r="W189" s="28">
        <f t="shared" si="99"/>
        <v>4.9863013698630138E-2</v>
      </c>
      <c r="X189" s="28"/>
      <c r="Y189" s="28"/>
      <c r="Z189" s="28"/>
      <c r="AA189" s="28"/>
      <c r="AB189" s="28"/>
      <c r="AC189" s="28"/>
      <c r="AD189" s="68">
        <v>19.53794289999</v>
      </c>
      <c r="AE189" s="68">
        <v>51.148027000010003</v>
      </c>
      <c r="AF189" s="27" t="s">
        <v>2667</v>
      </c>
      <c r="AG189" s="27" t="s">
        <v>2802</v>
      </c>
      <c r="AH189" s="68">
        <v>19.53794289999</v>
      </c>
      <c r="AI189" s="68">
        <v>51.148027000010003</v>
      </c>
      <c r="AJ189" s="27" t="s">
        <v>2667</v>
      </c>
      <c r="AK189" s="27" t="s">
        <v>2802</v>
      </c>
    </row>
    <row r="190" spans="1:37" s="29" customFormat="1" ht="125.1" customHeight="1" x14ac:dyDescent="0.3">
      <c r="A190" s="69">
        <v>187</v>
      </c>
      <c r="B190" s="179" t="s">
        <v>913</v>
      </c>
      <c r="C190" s="25" t="s">
        <v>2147</v>
      </c>
      <c r="D190" s="74" t="s">
        <v>248</v>
      </c>
      <c r="E190" s="25" t="s">
        <v>973</v>
      </c>
      <c r="F190" s="74" t="s">
        <v>983</v>
      </c>
      <c r="G190" s="25" t="s">
        <v>58</v>
      </c>
      <c r="H190" s="25" t="s">
        <v>352</v>
      </c>
      <c r="I190" s="25" t="s">
        <v>126</v>
      </c>
      <c r="J190" s="79" t="s">
        <v>982</v>
      </c>
      <c r="K190" s="80" t="s">
        <v>125</v>
      </c>
      <c r="L190" s="25" t="s">
        <v>1015</v>
      </c>
      <c r="M190" s="33">
        <v>20430.14</v>
      </c>
      <c r="N190" s="33">
        <v>55.97</v>
      </c>
      <c r="O190" s="87">
        <v>469.89</v>
      </c>
      <c r="P190" s="82">
        <f t="shared" si="82"/>
        <v>23.001069555363561</v>
      </c>
      <c r="Q190" s="85">
        <f>O190/365</f>
        <v>1.2873698630136985</v>
      </c>
      <c r="R190" s="82">
        <v>2196.2399999999998</v>
      </c>
      <c r="S190" s="82">
        <f>T190*1000/N190</f>
        <v>107.50573325729781</v>
      </c>
      <c r="T190" s="85">
        <f>R190/365</f>
        <v>6.0170958904109586</v>
      </c>
      <c r="U190" s="82">
        <v>337.09699999999998</v>
      </c>
      <c r="V190" s="28">
        <f t="shared" si="98"/>
        <v>16.500865189521782</v>
      </c>
      <c r="W190" s="28">
        <f t="shared" si="99"/>
        <v>0.92355342465753421</v>
      </c>
      <c r="X190" s="88"/>
      <c r="Y190" s="88"/>
      <c r="Z190" s="88"/>
      <c r="AA190" s="88"/>
      <c r="AB190" s="88"/>
      <c r="AC190" s="88"/>
      <c r="AD190" s="68">
        <v>19.878730999999998</v>
      </c>
      <c r="AE190" s="68">
        <v>51.688521000000001</v>
      </c>
      <c r="AF190" s="27" t="s">
        <v>2668</v>
      </c>
      <c r="AG190" s="27" t="s">
        <v>2803</v>
      </c>
      <c r="AH190" s="68">
        <v>19.878730999999998</v>
      </c>
      <c r="AI190" s="68">
        <v>51.688521000000001</v>
      </c>
      <c r="AJ190" s="27" t="s">
        <v>2668</v>
      </c>
      <c r="AK190" s="27" t="s">
        <v>2803</v>
      </c>
    </row>
    <row r="191" spans="1:37" s="29" customFormat="1" ht="125.1" customHeight="1" x14ac:dyDescent="0.3">
      <c r="A191" s="25">
        <v>188</v>
      </c>
      <c r="B191" s="179" t="s">
        <v>916</v>
      </c>
      <c r="C191" s="25" t="s">
        <v>2148</v>
      </c>
      <c r="D191" s="25" t="s">
        <v>979</v>
      </c>
      <c r="E191" s="25" t="s">
        <v>974</v>
      </c>
      <c r="F191" s="25" t="s">
        <v>980</v>
      </c>
      <c r="G191" s="25" t="s">
        <v>331</v>
      </c>
      <c r="H191" s="25" t="s">
        <v>341</v>
      </c>
      <c r="I191" s="25" t="s">
        <v>25</v>
      </c>
      <c r="J191" s="69" t="s">
        <v>981</v>
      </c>
      <c r="K191" s="25" t="s">
        <v>125</v>
      </c>
      <c r="L191" s="25" t="s">
        <v>1001</v>
      </c>
      <c r="M191" s="33">
        <v>14184</v>
      </c>
      <c r="N191" s="33">
        <v>38.86</v>
      </c>
      <c r="O191" s="27">
        <v>127.65600000000001</v>
      </c>
      <c r="P191" s="28">
        <f>Q191*1000/N191</f>
        <v>9.0000634522240013</v>
      </c>
      <c r="Q191" s="28">
        <f>O191/365</f>
        <v>0.34974246575342466</v>
      </c>
      <c r="R191" s="31">
        <v>581.54399999999998</v>
      </c>
      <c r="S191" s="28">
        <f>T191*1000/N191</f>
        <v>41.000289060131557</v>
      </c>
      <c r="T191" s="28">
        <f>R191/365</f>
        <v>1.5932712328767122</v>
      </c>
      <c r="U191" s="82">
        <v>184.392</v>
      </c>
      <c r="V191" s="28">
        <f t="shared" si="98"/>
        <v>13.000091653212445</v>
      </c>
      <c r="W191" s="28">
        <f t="shared" si="99"/>
        <v>0.5051835616438356</v>
      </c>
      <c r="X191" s="88"/>
      <c r="Y191" s="88"/>
      <c r="Z191" s="88"/>
      <c r="AA191" s="88"/>
      <c r="AB191" s="88"/>
      <c r="AC191" s="88"/>
      <c r="AD191" s="34">
        <v>20.268750000000001</v>
      </c>
      <c r="AE191" s="34">
        <v>51.530444000000003</v>
      </c>
      <c r="AF191" s="27" t="s">
        <v>2669</v>
      </c>
      <c r="AG191" s="27" t="s">
        <v>2804</v>
      </c>
      <c r="AH191" s="34">
        <v>20.268750000000001</v>
      </c>
      <c r="AI191" s="34">
        <v>51.530444000000003</v>
      </c>
      <c r="AJ191" s="27" t="s">
        <v>2669</v>
      </c>
      <c r="AK191" s="27" t="s">
        <v>2804</v>
      </c>
    </row>
    <row r="192" spans="1:37" s="29" customFormat="1" ht="125.1" customHeight="1" x14ac:dyDescent="0.3">
      <c r="A192" s="69">
        <v>189</v>
      </c>
      <c r="B192" s="179" t="s">
        <v>920</v>
      </c>
      <c r="C192" s="25" t="s">
        <v>2994</v>
      </c>
      <c r="D192" s="25" t="s">
        <v>514</v>
      </c>
      <c r="E192" s="25" t="s">
        <v>2993</v>
      </c>
      <c r="F192" s="25" t="s">
        <v>2380</v>
      </c>
      <c r="G192" s="25" t="s">
        <v>454</v>
      </c>
      <c r="H192" s="25" t="s">
        <v>517</v>
      </c>
      <c r="I192" s="25" t="s">
        <v>126</v>
      </c>
      <c r="J192" s="25" t="s">
        <v>2381</v>
      </c>
      <c r="K192" s="30" t="s">
        <v>38</v>
      </c>
      <c r="L192" s="25" t="s">
        <v>2384</v>
      </c>
      <c r="M192" s="33">
        <v>9872</v>
      </c>
      <c r="N192" s="33">
        <v>27.05</v>
      </c>
      <c r="O192" s="27"/>
      <c r="P192" s="28"/>
      <c r="Q192" s="28"/>
      <c r="R192" s="27"/>
      <c r="S192" s="31"/>
      <c r="T192" s="28"/>
      <c r="U192" s="27">
        <v>36.723999999999997</v>
      </c>
      <c r="V192" s="28">
        <f>W192*1000/N192</f>
        <v>3.7195452358645826</v>
      </c>
      <c r="W192" s="28">
        <f t="shared" si="99"/>
        <v>0.10061369863013697</v>
      </c>
      <c r="X192" s="81"/>
      <c r="Y192" s="81"/>
      <c r="Z192" s="81"/>
      <c r="AA192" s="81"/>
      <c r="AB192" s="81"/>
      <c r="AC192" s="81"/>
      <c r="AD192" s="34">
        <v>19.060721999999998</v>
      </c>
      <c r="AE192" s="34">
        <v>51.359166999999999</v>
      </c>
      <c r="AF192" s="32" t="s">
        <v>2382</v>
      </c>
      <c r="AG192" s="32" t="s">
        <v>2383</v>
      </c>
      <c r="AH192" s="34">
        <v>19.060721999999998</v>
      </c>
      <c r="AI192" s="34">
        <v>51.359166999999999</v>
      </c>
      <c r="AJ192" s="32" t="s">
        <v>2382</v>
      </c>
      <c r="AK192" s="32" t="s">
        <v>2383</v>
      </c>
    </row>
    <row r="193" spans="1:37" s="29" customFormat="1" ht="125.1" customHeight="1" x14ac:dyDescent="0.3">
      <c r="A193" s="25">
        <v>190</v>
      </c>
      <c r="B193" s="179" t="s">
        <v>986</v>
      </c>
      <c r="C193" s="25" t="s">
        <v>2395</v>
      </c>
      <c r="D193" s="25" t="s">
        <v>3015</v>
      </c>
      <c r="E193" s="25" t="s">
        <v>2396</v>
      </c>
      <c r="F193" s="25" t="s">
        <v>2397</v>
      </c>
      <c r="G193" s="25" t="s">
        <v>454</v>
      </c>
      <c r="H193" s="25" t="s">
        <v>472</v>
      </c>
      <c r="I193" s="25" t="s">
        <v>493</v>
      </c>
      <c r="J193" s="25" t="s">
        <v>211</v>
      </c>
      <c r="K193" s="30" t="s">
        <v>38</v>
      </c>
      <c r="L193" s="25"/>
      <c r="M193" s="33">
        <v>82196</v>
      </c>
      <c r="N193" s="33">
        <v>225.19</v>
      </c>
      <c r="O193" s="27">
        <v>568.79600000000005</v>
      </c>
      <c r="P193" s="27">
        <f t="shared" ref="P193" si="100">Q193*1000/N193</f>
        <v>6.9201350214461224</v>
      </c>
      <c r="Q193" s="28">
        <f>O193/365</f>
        <v>1.5583452054794522</v>
      </c>
      <c r="R193" s="27">
        <v>3501.5495999999998</v>
      </c>
      <c r="S193" s="27">
        <f t="shared" ref="S193" si="101">T193*1000/N193</f>
        <v>42.600855168268872</v>
      </c>
      <c r="T193" s="28">
        <f>R193/365</f>
        <v>9.5932865753424661</v>
      </c>
      <c r="U193" s="27">
        <v>990.50340000000006</v>
      </c>
      <c r="V193" s="28">
        <f t="shared" ref="V193:V194" si="102">W193*1000/N193</f>
        <v>12.050748013701671</v>
      </c>
      <c r="W193" s="28">
        <f t="shared" si="99"/>
        <v>2.7137079452054795</v>
      </c>
      <c r="X193" s="81"/>
      <c r="Y193" s="81"/>
      <c r="Z193" s="81"/>
      <c r="AA193" s="81"/>
      <c r="AB193" s="81"/>
      <c r="AC193" s="81"/>
      <c r="AD193" s="34">
        <v>19.222711</v>
      </c>
      <c r="AE193" s="34">
        <v>51.273198999999998</v>
      </c>
      <c r="AF193" s="32" t="s">
        <v>3016</v>
      </c>
      <c r="AG193" s="32" t="s">
        <v>3017</v>
      </c>
      <c r="AH193" s="34">
        <v>19.221719</v>
      </c>
      <c r="AI193" s="34">
        <v>51.272300000000001</v>
      </c>
      <c r="AJ193" s="32" t="s">
        <v>2398</v>
      </c>
      <c r="AK193" s="32" t="s">
        <v>2399</v>
      </c>
    </row>
    <row r="194" spans="1:37" s="29" customFormat="1" ht="125.1" customHeight="1" x14ac:dyDescent="0.3">
      <c r="A194" s="25">
        <v>191</v>
      </c>
      <c r="B194" s="179" t="s">
        <v>3428</v>
      </c>
      <c r="C194" s="30" t="s">
        <v>3423</v>
      </c>
      <c r="D194" s="30" t="s">
        <v>3425</v>
      </c>
      <c r="E194" s="30" t="s">
        <v>3424</v>
      </c>
      <c r="F194" s="30" t="s">
        <v>748</v>
      </c>
      <c r="G194" s="30" t="s">
        <v>325</v>
      </c>
      <c r="H194" s="30" t="s">
        <v>747</v>
      </c>
      <c r="I194" s="30" t="s">
        <v>25</v>
      </c>
      <c r="J194" s="30" t="s">
        <v>211</v>
      </c>
      <c r="K194" s="30" t="s">
        <v>125</v>
      </c>
      <c r="L194" s="30"/>
      <c r="M194" s="71">
        <v>476</v>
      </c>
      <c r="N194" s="71">
        <v>2.4</v>
      </c>
      <c r="O194" s="70">
        <v>22</v>
      </c>
      <c r="P194" s="28">
        <f>Q194*1000/N194</f>
        <v>48.245614035087719</v>
      </c>
      <c r="Q194" s="28">
        <f>O194/190</f>
        <v>0.11578947368421053</v>
      </c>
      <c r="R194" s="70">
        <v>110</v>
      </c>
      <c r="S194" s="28">
        <f>T194*1000/N194</f>
        <v>241.2280701754386</v>
      </c>
      <c r="T194" s="28">
        <f>R194/190</f>
        <v>0.57894736842105265</v>
      </c>
      <c r="U194" s="70">
        <v>32</v>
      </c>
      <c r="V194" s="28">
        <f t="shared" si="102"/>
        <v>70.175438596491219</v>
      </c>
      <c r="W194" s="28">
        <f>U194/190</f>
        <v>0.16842105263157894</v>
      </c>
      <c r="X194" s="70"/>
      <c r="Y194" s="70"/>
      <c r="Z194" s="70"/>
      <c r="AA194" s="70"/>
      <c r="AB194" s="70"/>
      <c r="AC194" s="70"/>
      <c r="AD194" s="72">
        <v>19.797939</v>
      </c>
      <c r="AE194" s="72">
        <v>51.185043999999998</v>
      </c>
      <c r="AF194" s="27" t="s">
        <v>3426</v>
      </c>
      <c r="AG194" s="27" t="s">
        <v>3427</v>
      </c>
      <c r="AH194" s="72">
        <v>19.797939</v>
      </c>
      <c r="AI194" s="72">
        <v>51.185043999999998</v>
      </c>
      <c r="AJ194" s="27" t="s">
        <v>3426</v>
      </c>
      <c r="AK194" s="27" t="s">
        <v>3427</v>
      </c>
    </row>
    <row r="195" spans="1:37" s="43" customFormat="1" ht="125.1" customHeight="1" x14ac:dyDescent="0.3">
      <c r="A195" s="35">
        <v>192</v>
      </c>
      <c r="B195" s="180" t="s">
        <v>1055</v>
      </c>
      <c r="C195" s="35" t="s">
        <v>2149</v>
      </c>
      <c r="D195" s="35" t="s">
        <v>2240</v>
      </c>
      <c r="E195" s="35" t="s">
        <v>1056</v>
      </c>
      <c r="F195" s="35" t="s">
        <v>2303</v>
      </c>
      <c r="G195" s="35" t="s">
        <v>1057</v>
      </c>
      <c r="H195" s="35" t="s">
        <v>1058</v>
      </c>
      <c r="I195" s="35" t="s">
        <v>25</v>
      </c>
      <c r="J195" s="35" t="s">
        <v>1059</v>
      </c>
      <c r="K195" s="35" t="s">
        <v>129</v>
      </c>
      <c r="L195" s="36" t="s">
        <v>1060</v>
      </c>
      <c r="M195" s="37">
        <v>63760</v>
      </c>
      <c r="N195" s="39">
        <v>174.68</v>
      </c>
      <c r="O195" s="39">
        <v>694.98400000000004</v>
      </c>
      <c r="P195" s="39">
        <v>10.9</v>
      </c>
      <c r="Q195" s="40">
        <v>1.9039999999999999</v>
      </c>
      <c r="R195" s="38">
        <v>3310.7379999999998</v>
      </c>
      <c r="S195" s="38">
        <v>51.924999999999997</v>
      </c>
      <c r="T195" s="38">
        <v>9.0709999999999997</v>
      </c>
      <c r="U195" s="38">
        <v>781.06</v>
      </c>
      <c r="V195" s="38">
        <v>12.25</v>
      </c>
      <c r="W195" s="38">
        <v>2.14</v>
      </c>
      <c r="X195" s="40"/>
      <c r="Y195" s="40"/>
      <c r="Z195" s="40"/>
      <c r="AA195" s="40"/>
      <c r="AB195" s="40"/>
      <c r="AC195" s="40"/>
      <c r="AD195" s="41">
        <v>19.00958</v>
      </c>
      <c r="AE195" s="41">
        <v>52.128329999999998</v>
      </c>
      <c r="AF195" s="42" t="s">
        <v>2404</v>
      </c>
      <c r="AG195" s="42" t="s">
        <v>2405</v>
      </c>
      <c r="AH195" s="41">
        <v>18.976610000000001</v>
      </c>
      <c r="AI195" s="41">
        <v>52.12547</v>
      </c>
      <c r="AJ195" s="39" t="s">
        <v>1061</v>
      </c>
      <c r="AK195" s="39" t="s">
        <v>1062</v>
      </c>
    </row>
    <row r="196" spans="1:37" s="43" customFormat="1" ht="125.1" customHeight="1" x14ac:dyDescent="0.3">
      <c r="A196" s="67">
        <v>193</v>
      </c>
      <c r="B196" s="180" t="s">
        <v>1063</v>
      </c>
      <c r="C196" s="35" t="s">
        <v>2150</v>
      </c>
      <c r="D196" s="35" t="s">
        <v>2406</v>
      </c>
      <c r="E196" s="35" t="s">
        <v>1064</v>
      </c>
      <c r="F196" s="35" t="s">
        <v>2304</v>
      </c>
      <c r="G196" s="35" t="s">
        <v>1065</v>
      </c>
      <c r="H196" s="35" t="s">
        <v>1066</v>
      </c>
      <c r="I196" s="35" t="s">
        <v>25</v>
      </c>
      <c r="J196" s="35" t="s">
        <v>1067</v>
      </c>
      <c r="K196" s="35" t="s">
        <v>46</v>
      </c>
      <c r="L196" s="36" t="s">
        <v>1068</v>
      </c>
      <c r="M196" s="37">
        <v>28829</v>
      </c>
      <c r="N196" s="39">
        <v>78.98</v>
      </c>
      <c r="O196" s="39">
        <v>105.80200000000001</v>
      </c>
      <c r="P196" s="38">
        <v>3.67</v>
      </c>
      <c r="Q196" s="38">
        <v>0.28999999999999998</v>
      </c>
      <c r="R196" s="38">
        <v>989.7</v>
      </c>
      <c r="S196" s="38">
        <v>34.33</v>
      </c>
      <c r="T196" s="38">
        <v>2.7109999999999999</v>
      </c>
      <c r="U196" s="38">
        <v>296.07400000000001</v>
      </c>
      <c r="V196" s="38">
        <v>10.27</v>
      </c>
      <c r="W196" s="38">
        <v>0.81100000000000005</v>
      </c>
      <c r="X196" s="38"/>
      <c r="Y196" s="38"/>
      <c r="Z196" s="38"/>
      <c r="AA196" s="38"/>
      <c r="AB196" s="38"/>
      <c r="AC196" s="38"/>
      <c r="AD196" s="44">
        <v>20.28528</v>
      </c>
      <c r="AE196" s="44">
        <v>51.86694</v>
      </c>
      <c r="AF196" s="42" t="s">
        <v>1069</v>
      </c>
      <c r="AG196" s="42" t="s">
        <v>1070</v>
      </c>
      <c r="AH196" s="37">
        <v>20.288959999999999</v>
      </c>
      <c r="AI196" s="37">
        <v>51.867469999999997</v>
      </c>
      <c r="AJ196" s="42" t="s">
        <v>1071</v>
      </c>
      <c r="AK196" s="42" t="s">
        <v>1072</v>
      </c>
    </row>
    <row r="197" spans="1:37" s="43" customFormat="1" ht="125.1" customHeight="1" x14ac:dyDescent="0.3">
      <c r="A197" s="35">
        <v>194</v>
      </c>
      <c r="B197" s="180" t="s">
        <v>1073</v>
      </c>
      <c r="C197" s="35" t="s">
        <v>2151</v>
      </c>
      <c r="D197" s="35" t="s">
        <v>2241</v>
      </c>
      <c r="E197" s="35" t="s">
        <v>1074</v>
      </c>
      <c r="F197" s="35" t="s">
        <v>1075</v>
      </c>
      <c r="G197" s="35" t="s">
        <v>1065</v>
      </c>
      <c r="H197" s="35" t="s">
        <v>1076</v>
      </c>
      <c r="I197" s="35" t="s">
        <v>25</v>
      </c>
      <c r="J197" s="35" t="s">
        <v>1077</v>
      </c>
      <c r="K197" s="35" t="s">
        <v>46</v>
      </c>
      <c r="L197" s="36" t="s">
        <v>1078</v>
      </c>
      <c r="M197" s="37">
        <v>77546</v>
      </c>
      <c r="N197" s="39">
        <v>212.45</v>
      </c>
      <c r="O197" s="39">
        <v>331.89699999999999</v>
      </c>
      <c r="P197" s="38">
        <v>4.28</v>
      </c>
      <c r="Q197" s="38">
        <v>0.90900000000000003</v>
      </c>
      <c r="R197" s="38">
        <v>3794.326</v>
      </c>
      <c r="S197" s="38">
        <v>48.93</v>
      </c>
      <c r="T197" s="38">
        <v>10.395</v>
      </c>
      <c r="U197" s="38">
        <v>643.63199999999995</v>
      </c>
      <c r="V197" s="38">
        <v>8.3000000000000007</v>
      </c>
      <c r="W197" s="38">
        <v>1.7629999999999999</v>
      </c>
      <c r="X197" s="38"/>
      <c r="Y197" s="38"/>
      <c r="Z197" s="38"/>
      <c r="AA197" s="38"/>
      <c r="AB197" s="38"/>
      <c r="AC197" s="38"/>
      <c r="AD197" s="44">
        <v>20.16179</v>
      </c>
      <c r="AE197" s="44">
        <v>52.086660000000002</v>
      </c>
      <c r="AF197" s="42" t="s">
        <v>2407</v>
      </c>
      <c r="AG197" s="42" t="s">
        <v>1079</v>
      </c>
      <c r="AH197" s="37">
        <v>52.087409999999998</v>
      </c>
      <c r="AI197" s="37">
        <v>20.163060000000002</v>
      </c>
      <c r="AJ197" s="42" t="s">
        <v>2408</v>
      </c>
      <c r="AK197" s="42" t="s">
        <v>1080</v>
      </c>
    </row>
    <row r="198" spans="1:37" s="43" customFormat="1" ht="125.1" customHeight="1" x14ac:dyDescent="0.3">
      <c r="A198" s="67">
        <v>195</v>
      </c>
      <c r="B198" s="180" t="s">
        <v>1081</v>
      </c>
      <c r="C198" s="35" t="s">
        <v>2152</v>
      </c>
      <c r="D198" s="35" t="s">
        <v>2409</v>
      </c>
      <c r="E198" s="35" t="s">
        <v>1082</v>
      </c>
      <c r="F198" s="35" t="s">
        <v>1083</v>
      </c>
      <c r="G198" s="35" t="s">
        <v>1084</v>
      </c>
      <c r="H198" s="35" t="s">
        <v>1085</v>
      </c>
      <c r="I198" s="35" t="s">
        <v>25</v>
      </c>
      <c r="J198" s="35" t="s">
        <v>1086</v>
      </c>
      <c r="K198" s="35" t="s">
        <v>46</v>
      </c>
      <c r="L198" s="36" t="s">
        <v>1087</v>
      </c>
      <c r="M198" s="37">
        <v>43152</v>
      </c>
      <c r="N198" s="39">
        <v>118.22</v>
      </c>
      <c r="O198" s="39">
        <v>297.74900000000002</v>
      </c>
      <c r="P198" s="38">
        <v>6.9</v>
      </c>
      <c r="Q198" s="38">
        <v>0.81599999999999995</v>
      </c>
      <c r="R198" s="38">
        <v>1294.56</v>
      </c>
      <c r="S198" s="38">
        <v>30</v>
      </c>
      <c r="T198" s="38">
        <v>3.5470000000000002</v>
      </c>
      <c r="U198" s="38">
        <v>409.94400000000002</v>
      </c>
      <c r="V198" s="38">
        <v>9.5</v>
      </c>
      <c r="W198" s="38">
        <v>1.123</v>
      </c>
      <c r="X198" s="38"/>
      <c r="Y198" s="38"/>
      <c r="Z198" s="38"/>
      <c r="AA198" s="38"/>
      <c r="AB198" s="38"/>
      <c r="AC198" s="38"/>
      <c r="AD198" s="44">
        <v>20.338609999999999</v>
      </c>
      <c r="AE198" s="44">
        <v>51.715000000000003</v>
      </c>
      <c r="AF198" s="42" t="s">
        <v>2410</v>
      </c>
      <c r="AG198" s="42" t="s">
        <v>2411</v>
      </c>
      <c r="AH198" s="37">
        <v>20.33832</v>
      </c>
      <c r="AI198" s="37">
        <v>51.713509999999999</v>
      </c>
      <c r="AJ198" s="42" t="s">
        <v>2412</v>
      </c>
      <c r="AK198" s="42" t="s">
        <v>2413</v>
      </c>
    </row>
    <row r="199" spans="1:37" s="43" customFormat="1" ht="125.1" customHeight="1" x14ac:dyDescent="0.3">
      <c r="A199" s="35">
        <v>196</v>
      </c>
      <c r="B199" s="180" t="s">
        <v>1088</v>
      </c>
      <c r="C199" s="35" t="s">
        <v>2153</v>
      </c>
      <c r="D199" s="35" t="s">
        <v>2242</v>
      </c>
      <c r="E199" s="35" t="s">
        <v>1089</v>
      </c>
      <c r="F199" s="35" t="s">
        <v>1090</v>
      </c>
      <c r="G199" s="35" t="s">
        <v>1057</v>
      </c>
      <c r="H199" s="35" t="s">
        <v>1091</v>
      </c>
      <c r="I199" s="35" t="s">
        <v>25</v>
      </c>
      <c r="J199" s="35" t="s">
        <v>1092</v>
      </c>
      <c r="K199" s="35" t="s">
        <v>129</v>
      </c>
      <c r="L199" s="36" t="s">
        <v>1093</v>
      </c>
      <c r="M199" s="37">
        <v>41680</v>
      </c>
      <c r="N199" s="39">
        <v>114.19</v>
      </c>
      <c r="O199" s="39">
        <v>596.024</v>
      </c>
      <c r="P199" s="38">
        <v>14.3</v>
      </c>
      <c r="Q199" s="38">
        <v>1.633</v>
      </c>
      <c r="R199" s="38">
        <v>2863.4160000000002</v>
      </c>
      <c r="S199" s="38">
        <v>68.7</v>
      </c>
      <c r="T199" s="38">
        <v>7.8449999999999998</v>
      </c>
      <c r="U199" s="38">
        <v>891.952</v>
      </c>
      <c r="V199" s="38">
        <v>21.4</v>
      </c>
      <c r="W199" s="38">
        <v>2.444</v>
      </c>
      <c r="X199" s="38"/>
      <c r="Y199" s="38"/>
      <c r="Z199" s="38"/>
      <c r="AA199" s="38"/>
      <c r="AB199" s="38"/>
      <c r="AC199" s="38"/>
      <c r="AD199" s="44">
        <v>18.918150000000001</v>
      </c>
      <c r="AE199" s="44">
        <v>52.047229999999999</v>
      </c>
      <c r="AF199" s="42" t="s">
        <v>2414</v>
      </c>
      <c r="AG199" s="42" t="s">
        <v>2415</v>
      </c>
      <c r="AH199" s="37">
        <v>18.9191</v>
      </c>
      <c r="AI199" s="37">
        <v>52.046999999999997</v>
      </c>
      <c r="AJ199" s="42" t="s">
        <v>2416</v>
      </c>
      <c r="AK199" s="42" t="s">
        <v>1094</v>
      </c>
    </row>
    <row r="200" spans="1:37" s="43" customFormat="1" ht="125.1" customHeight="1" x14ac:dyDescent="0.3">
      <c r="A200" s="67">
        <v>197</v>
      </c>
      <c r="B200" s="180" t="s">
        <v>1095</v>
      </c>
      <c r="C200" s="35" t="s">
        <v>2154</v>
      </c>
      <c r="D200" s="35" t="s">
        <v>2417</v>
      </c>
      <c r="E200" s="35" t="s">
        <v>1096</v>
      </c>
      <c r="F200" s="35" t="s">
        <v>2305</v>
      </c>
      <c r="G200" s="35" t="s">
        <v>1084</v>
      </c>
      <c r="H200" s="35" t="s">
        <v>1097</v>
      </c>
      <c r="I200" s="35" t="s">
        <v>25</v>
      </c>
      <c r="J200" s="35" t="s">
        <v>1098</v>
      </c>
      <c r="K200" s="35" t="s">
        <v>46</v>
      </c>
      <c r="L200" s="36" t="s">
        <v>1099</v>
      </c>
      <c r="M200" s="37">
        <v>246261</v>
      </c>
      <c r="N200" s="39">
        <v>674.69</v>
      </c>
      <c r="O200" s="39">
        <v>763.40899999999999</v>
      </c>
      <c r="P200" s="38">
        <v>3.1</v>
      </c>
      <c r="Q200" s="38">
        <v>2.0920000000000001</v>
      </c>
      <c r="R200" s="38">
        <v>10281.397000000001</v>
      </c>
      <c r="S200" s="38">
        <v>41.75</v>
      </c>
      <c r="T200" s="38">
        <v>28.167999999999999</v>
      </c>
      <c r="U200" s="38">
        <v>1182.0530000000001</v>
      </c>
      <c r="V200" s="38">
        <v>4.8</v>
      </c>
      <c r="W200" s="38">
        <v>3.2389999999999999</v>
      </c>
      <c r="X200" s="38"/>
      <c r="Y200" s="38"/>
      <c r="Z200" s="38"/>
      <c r="AA200" s="38"/>
      <c r="AB200" s="38"/>
      <c r="AC200" s="38"/>
      <c r="AD200" s="44">
        <v>20.47306</v>
      </c>
      <c r="AE200" s="44">
        <v>51.798879999999997</v>
      </c>
      <c r="AF200" s="42" t="s">
        <v>1100</v>
      </c>
      <c r="AG200" s="42" t="s">
        <v>1101</v>
      </c>
      <c r="AH200" s="37">
        <v>20.459409999999998</v>
      </c>
      <c r="AI200" s="37">
        <v>51.798470000000002</v>
      </c>
      <c r="AJ200" s="42" t="s">
        <v>1102</v>
      </c>
      <c r="AK200" s="42" t="s">
        <v>1103</v>
      </c>
    </row>
    <row r="201" spans="1:37" s="43" customFormat="1" ht="125.1" customHeight="1" x14ac:dyDescent="0.3">
      <c r="A201" s="35">
        <v>198</v>
      </c>
      <c r="B201" s="180" t="s">
        <v>1104</v>
      </c>
      <c r="C201" s="35" t="s">
        <v>2155</v>
      </c>
      <c r="D201" s="35" t="s">
        <v>2418</v>
      </c>
      <c r="E201" s="35" t="s">
        <v>1105</v>
      </c>
      <c r="F201" s="35" t="s">
        <v>2306</v>
      </c>
      <c r="G201" s="35" t="s">
        <v>1106</v>
      </c>
      <c r="H201" s="35" t="s">
        <v>1107</v>
      </c>
      <c r="I201" s="35" t="s">
        <v>69</v>
      </c>
      <c r="J201" s="35" t="s">
        <v>1108</v>
      </c>
      <c r="K201" s="35" t="s">
        <v>46</v>
      </c>
      <c r="L201" s="36" t="s">
        <v>1109</v>
      </c>
      <c r="M201" s="37">
        <v>1373349</v>
      </c>
      <c r="N201" s="39">
        <v>3762.6</v>
      </c>
      <c r="O201" s="39">
        <v>10986.791999999999</v>
      </c>
      <c r="P201" s="38">
        <v>8</v>
      </c>
      <c r="Q201" s="38">
        <v>30.100999999999999</v>
      </c>
      <c r="R201" s="38">
        <v>53011.271000000001</v>
      </c>
      <c r="S201" s="38">
        <v>38.6</v>
      </c>
      <c r="T201" s="38">
        <v>145.23599999999999</v>
      </c>
      <c r="U201" s="38">
        <v>8514.7639999999992</v>
      </c>
      <c r="V201" s="38">
        <v>6.2</v>
      </c>
      <c r="W201" s="38">
        <v>23.327999999999999</v>
      </c>
      <c r="X201" s="38">
        <v>14763</v>
      </c>
      <c r="Y201" s="38">
        <v>10.75</v>
      </c>
      <c r="Z201" s="38">
        <v>40.447000000000003</v>
      </c>
      <c r="AA201" s="38">
        <v>348</v>
      </c>
      <c r="AB201" s="38">
        <v>0.253</v>
      </c>
      <c r="AC201" s="38">
        <v>0.95299999999999996</v>
      </c>
      <c r="AD201" s="44">
        <v>19.756360000000001</v>
      </c>
      <c r="AE201" s="44">
        <v>51.823520000000002</v>
      </c>
      <c r="AF201" s="42" t="s">
        <v>2419</v>
      </c>
      <c r="AG201" s="42" t="s">
        <v>2420</v>
      </c>
      <c r="AH201" s="37">
        <v>19.757239999999999</v>
      </c>
      <c r="AI201" s="37">
        <v>51.823889999999999</v>
      </c>
      <c r="AJ201" s="42" t="s">
        <v>2421</v>
      </c>
      <c r="AK201" s="42" t="s">
        <v>2422</v>
      </c>
    </row>
    <row r="202" spans="1:37" s="43" customFormat="1" ht="125.1" customHeight="1" x14ac:dyDescent="0.3">
      <c r="A202" s="67">
        <v>199</v>
      </c>
      <c r="B202" s="180" t="s">
        <v>1110</v>
      </c>
      <c r="C202" s="35" t="s">
        <v>2156</v>
      </c>
      <c r="D202" s="35" t="s">
        <v>2423</v>
      </c>
      <c r="E202" s="35" t="s">
        <v>1111</v>
      </c>
      <c r="F202" s="35" t="s">
        <v>2307</v>
      </c>
      <c r="G202" s="35" t="s">
        <v>1065</v>
      </c>
      <c r="H202" s="35" t="s">
        <v>1112</v>
      </c>
      <c r="I202" s="35" t="s">
        <v>25</v>
      </c>
      <c r="J202" s="35" t="s">
        <v>1113</v>
      </c>
      <c r="K202" s="35" t="s">
        <v>46</v>
      </c>
      <c r="L202" s="36" t="s">
        <v>1114</v>
      </c>
      <c r="M202" s="37">
        <v>2969</v>
      </c>
      <c r="N202" s="39">
        <v>8.1300000000000008</v>
      </c>
      <c r="O202" s="39">
        <v>23.306999999999999</v>
      </c>
      <c r="P202" s="38">
        <v>7.85</v>
      </c>
      <c r="Q202" s="38">
        <v>6.4000000000000001E-2</v>
      </c>
      <c r="R202" s="38">
        <v>97.977000000000004</v>
      </c>
      <c r="S202" s="38">
        <v>33</v>
      </c>
      <c r="T202" s="38">
        <v>0.26800000000000002</v>
      </c>
      <c r="U202" s="38">
        <v>17.22</v>
      </c>
      <c r="V202" s="38">
        <v>5.8</v>
      </c>
      <c r="W202" s="38">
        <v>4.7E-2</v>
      </c>
      <c r="X202" s="38"/>
      <c r="Y202" s="38"/>
      <c r="Z202" s="38"/>
      <c r="AA202" s="38"/>
      <c r="AB202" s="38"/>
      <c r="AC202" s="38"/>
      <c r="AD202" s="44">
        <v>20.087990000000001</v>
      </c>
      <c r="AE202" s="44">
        <v>51.796219999999998</v>
      </c>
      <c r="AF202" s="42" t="s">
        <v>2424</v>
      </c>
      <c r="AG202" s="42" t="s">
        <v>2425</v>
      </c>
      <c r="AH202" s="37">
        <v>20.088349999999998</v>
      </c>
      <c r="AI202" s="37">
        <v>51.796289999999999</v>
      </c>
      <c r="AJ202" s="42" t="s">
        <v>1115</v>
      </c>
      <c r="AK202" s="42" t="s">
        <v>2426</v>
      </c>
    </row>
    <row r="203" spans="1:37" s="43" customFormat="1" ht="125.1" customHeight="1" x14ac:dyDescent="0.3">
      <c r="A203" s="35">
        <v>200</v>
      </c>
      <c r="B203" s="180" t="s">
        <v>1116</v>
      </c>
      <c r="C203" s="35" t="s">
        <v>2157</v>
      </c>
      <c r="D203" s="35" t="s">
        <v>2243</v>
      </c>
      <c r="E203" s="35" t="s">
        <v>1117</v>
      </c>
      <c r="F203" s="35" t="s">
        <v>2308</v>
      </c>
      <c r="G203" s="35" t="s">
        <v>1084</v>
      </c>
      <c r="H203" s="35" t="s">
        <v>1118</v>
      </c>
      <c r="I203" s="35" t="s">
        <v>25</v>
      </c>
      <c r="J203" s="35" t="s">
        <v>1119</v>
      </c>
      <c r="K203" s="35" t="s">
        <v>125</v>
      </c>
      <c r="L203" s="36" t="s">
        <v>1120</v>
      </c>
      <c r="M203" s="37">
        <v>9206</v>
      </c>
      <c r="N203" s="39">
        <v>25.22</v>
      </c>
      <c r="O203" s="39">
        <v>182.83099999999999</v>
      </c>
      <c r="P203" s="38">
        <v>19.86</v>
      </c>
      <c r="Q203" s="38">
        <v>0.501</v>
      </c>
      <c r="R203" s="38">
        <v>677.56200000000001</v>
      </c>
      <c r="S203" s="38">
        <v>73.599999999999994</v>
      </c>
      <c r="T203" s="38">
        <v>1.8560000000000001</v>
      </c>
      <c r="U203" s="38">
        <v>214.13200000000001</v>
      </c>
      <c r="V203" s="38">
        <v>23.26</v>
      </c>
      <c r="W203" s="38">
        <v>0.58699999999999997</v>
      </c>
      <c r="X203" s="38"/>
      <c r="Y203" s="38"/>
      <c r="Z203" s="38"/>
      <c r="AA203" s="38"/>
      <c r="AB203" s="38"/>
      <c r="AC203" s="38"/>
      <c r="AD203" s="44">
        <v>20.525690000000001</v>
      </c>
      <c r="AE203" s="44">
        <v>51.699280000000002</v>
      </c>
      <c r="AF203" s="42" t="s">
        <v>1121</v>
      </c>
      <c r="AG203" s="42" t="s">
        <v>1122</v>
      </c>
      <c r="AH203" s="37">
        <v>20.525600000000001</v>
      </c>
      <c r="AI203" s="37">
        <v>51.700049999999997</v>
      </c>
      <c r="AJ203" s="42" t="s">
        <v>1123</v>
      </c>
      <c r="AK203" s="42" t="s">
        <v>1124</v>
      </c>
    </row>
    <row r="204" spans="1:37" s="43" customFormat="1" ht="125.1" customHeight="1" x14ac:dyDescent="0.3">
      <c r="A204" s="67">
        <v>201</v>
      </c>
      <c r="B204" s="180" t="s">
        <v>1125</v>
      </c>
      <c r="C204" s="35" t="s">
        <v>2158</v>
      </c>
      <c r="D204" s="35" t="s">
        <v>2244</v>
      </c>
      <c r="E204" s="35" t="s">
        <v>1126</v>
      </c>
      <c r="F204" s="35" t="s">
        <v>2309</v>
      </c>
      <c r="G204" s="35" t="s">
        <v>1065</v>
      </c>
      <c r="H204" s="35" t="s">
        <v>1112</v>
      </c>
      <c r="I204" s="35" t="s">
        <v>25</v>
      </c>
      <c r="J204" s="35" t="s">
        <v>1127</v>
      </c>
      <c r="K204" s="35" t="s">
        <v>46</v>
      </c>
      <c r="L204" s="36" t="s">
        <v>1128</v>
      </c>
      <c r="M204" s="37">
        <v>61482</v>
      </c>
      <c r="N204" s="39">
        <v>168.44</v>
      </c>
      <c r="O204" s="39">
        <v>532.43399999999997</v>
      </c>
      <c r="P204" s="38">
        <v>8.66</v>
      </c>
      <c r="Q204" s="38">
        <v>1.4590000000000001</v>
      </c>
      <c r="R204" s="38">
        <v>6424.8689999999997</v>
      </c>
      <c r="S204" s="38">
        <v>104.5</v>
      </c>
      <c r="T204" s="38">
        <v>17.602</v>
      </c>
      <c r="U204" s="38">
        <v>1288.99</v>
      </c>
      <c r="V204" s="38">
        <v>20.965</v>
      </c>
      <c r="W204" s="38">
        <v>3.5310000000000001</v>
      </c>
      <c r="X204" s="38">
        <v>791.89</v>
      </c>
      <c r="Y204" s="38">
        <v>12.88</v>
      </c>
      <c r="Z204" s="38">
        <v>2.17</v>
      </c>
      <c r="AA204" s="38">
        <v>83.05</v>
      </c>
      <c r="AB204" s="38">
        <v>1.351</v>
      </c>
      <c r="AC204" s="38">
        <v>0.22800000000000001</v>
      </c>
      <c r="AD204" s="44">
        <v>20.08137</v>
      </c>
      <c r="AE204" s="44">
        <v>51.781869999999998</v>
      </c>
      <c r="AF204" s="42" t="s">
        <v>1129</v>
      </c>
      <c r="AG204" s="42" t="s">
        <v>1130</v>
      </c>
      <c r="AH204" s="37">
        <v>20.081600000000002</v>
      </c>
      <c r="AI204" s="37">
        <v>51.781179999999999</v>
      </c>
      <c r="AJ204" s="42" t="s">
        <v>1131</v>
      </c>
      <c r="AK204" s="42" t="s">
        <v>1132</v>
      </c>
    </row>
    <row r="205" spans="1:37" s="43" customFormat="1" ht="125.1" customHeight="1" x14ac:dyDescent="0.3">
      <c r="A205" s="35">
        <v>202</v>
      </c>
      <c r="B205" s="180" t="s">
        <v>1133</v>
      </c>
      <c r="C205" s="35" t="s">
        <v>2159</v>
      </c>
      <c r="D205" s="35" t="s">
        <v>2245</v>
      </c>
      <c r="E205" s="35" t="s">
        <v>1134</v>
      </c>
      <c r="F205" s="35" t="s">
        <v>2310</v>
      </c>
      <c r="G205" s="35" t="s">
        <v>1065</v>
      </c>
      <c r="H205" s="35" t="s">
        <v>1135</v>
      </c>
      <c r="I205" s="35" t="s">
        <v>69</v>
      </c>
      <c r="J205" s="35" t="s">
        <v>1136</v>
      </c>
      <c r="K205" s="35" t="s">
        <v>46</v>
      </c>
      <c r="L205" s="36" t="s">
        <v>1137</v>
      </c>
      <c r="M205" s="37">
        <v>4157874</v>
      </c>
      <c r="N205" s="39">
        <v>11391.44</v>
      </c>
      <c r="O205" s="39">
        <v>20789.37</v>
      </c>
      <c r="P205" s="38">
        <v>5</v>
      </c>
      <c r="Q205" s="38">
        <v>56.957000000000001</v>
      </c>
      <c r="R205" s="38">
        <v>143030.87</v>
      </c>
      <c r="S205" s="38">
        <v>34.4</v>
      </c>
      <c r="T205" s="38">
        <v>391.86500000000001</v>
      </c>
      <c r="U205" s="38">
        <v>16631.495999999999</v>
      </c>
      <c r="V205" s="38">
        <v>4</v>
      </c>
      <c r="W205" s="38">
        <v>45.566000000000003</v>
      </c>
      <c r="X205" s="38">
        <v>33263</v>
      </c>
      <c r="Y205" s="38">
        <v>8</v>
      </c>
      <c r="Z205" s="38">
        <v>91.132000000000005</v>
      </c>
      <c r="AA205" s="38">
        <v>915</v>
      </c>
      <c r="AB205" s="39">
        <v>0.22</v>
      </c>
      <c r="AC205" s="38">
        <v>2.5070000000000001</v>
      </c>
      <c r="AD205" s="44">
        <v>20.1145</v>
      </c>
      <c r="AE205" s="44">
        <v>51.977600000000002</v>
      </c>
      <c r="AF205" s="42" t="s">
        <v>2670</v>
      </c>
      <c r="AG205" s="42" t="s">
        <v>2805</v>
      </c>
      <c r="AH205" s="37">
        <v>20.28472</v>
      </c>
      <c r="AI205" s="37">
        <v>51.150829999999999</v>
      </c>
      <c r="AJ205" s="42" t="s">
        <v>2427</v>
      </c>
      <c r="AK205" s="42" t="s">
        <v>2428</v>
      </c>
    </row>
    <row r="206" spans="1:37" s="43" customFormat="1" ht="125.1" customHeight="1" x14ac:dyDescent="0.3">
      <c r="A206" s="67">
        <v>203</v>
      </c>
      <c r="B206" s="180" t="s">
        <v>1138</v>
      </c>
      <c r="C206" s="35" t="s">
        <v>2160</v>
      </c>
      <c r="D206" s="35" t="s">
        <v>2246</v>
      </c>
      <c r="E206" s="35" t="s">
        <v>1139</v>
      </c>
      <c r="F206" s="35" t="s">
        <v>1140</v>
      </c>
      <c r="G206" s="35" t="s">
        <v>1135</v>
      </c>
      <c r="H206" s="35" t="s">
        <v>1135</v>
      </c>
      <c r="I206" s="35" t="s">
        <v>126</v>
      </c>
      <c r="J206" s="35" t="s">
        <v>1141</v>
      </c>
      <c r="K206" s="35" t="s">
        <v>46</v>
      </c>
      <c r="L206" s="36" t="s">
        <v>1142</v>
      </c>
      <c r="M206" s="45">
        <v>40326</v>
      </c>
      <c r="N206" s="39">
        <v>110.48</v>
      </c>
      <c r="O206" s="39">
        <v>80.652000000000001</v>
      </c>
      <c r="P206" s="38">
        <v>2</v>
      </c>
      <c r="Q206" s="38">
        <v>0.221</v>
      </c>
      <c r="R206" s="38">
        <v>822.65</v>
      </c>
      <c r="S206" s="38">
        <v>20.399999999999999</v>
      </c>
      <c r="T206" s="38">
        <v>2.254</v>
      </c>
      <c r="U206" s="38">
        <v>443.58600000000001</v>
      </c>
      <c r="V206" s="38">
        <v>11</v>
      </c>
      <c r="W206" s="38">
        <v>1.2150000000000001</v>
      </c>
      <c r="X206" s="38"/>
      <c r="Y206" s="38"/>
      <c r="Z206" s="38"/>
      <c r="AA206" s="38"/>
      <c r="AB206" s="38"/>
      <c r="AC206" s="38"/>
      <c r="AD206" s="44">
        <v>20.136209999999998</v>
      </c>
      <c r="AE206" s="44">
        <v>51.968229999999998</v>
      </c>
      <c r="AF206" s="42" t="s">
        <v>2671</v>
      </c>
      <c r="AG206" s="42" t="s">
        <v>2806</v>
      </c>
      <c r="AH206" s="37">
        <v>20.136949999999999</v>
      </c>
      <c r="AI206" s="37">
        <v>51.969000000000001</v>
      </c>
      <c r="AJ206" s="42" t="s">
        <v>2429</v>
      </c>
      <c r="AK206" s="42" t="s">
        <v>2430</v>
      </c>
    </row>
    <row r="207" spans="1:37" s="43" customFormat="1" ht="125.1" customHeight="1" x14ac:dyDescent="0.3">
      <c r="A207" s="35">
        <v>204</v>
      </c>
      <c r="B207" s="180" t="s">
        <v>1143</v>
      </c>
      <c r="C207" s="35" t="s">
        <v>2161</v>
      </c>
      <c r="D207" s="35" t="s">
        <v>2431</v>
      </c>
      <c r="E207" s="35" t="s">
        <v>1144</v>
      </c>
      <c r="F207" s="35" t="s">
        <v>1145</v>
      </c>
      <c r="G207" s="35" t="s">
        <v>1146</v>
      </c>
      <c r="H207" s="35" t="s">
        <v>1147</v>
      </c>
      <c r="I207" s="35" t="s">
        <v>126</v>
      </c>
      <c r="J207" s="35" t="s">
        <v>2432</v>
      </c>
      <c r="K207" s="35" t="s">
        <v>46</v>
      </c>
      <c r="L207" s="36" t="s">
        <v>1148</v>
      </c>
      <c r="M207" s="37">
        <v>17259</v>
      </c>
      <c r="N207" s="39">
        <v>47.28</v>
      </c>
      <c r="O207" s="39">
        <v>18.294</v>
      </c>
      <c r="P207" s="38">
        <v>1.06</v>
      </c>
      <c r="Q207" s="38">
        <v>0.05</v>
      </c>
      <c r="R207" s="38">
        <v>486.52499999999998</v>
      </c>
      <c r="S207" s="38">
        <v>28.19</v>
      </c>
      <c r="T207" s="38">
        <v>1.333</v>
      </c>
      <c r="U207" s="38">
        <v>61.268999999999998</v>
      </c>
      <c r="V207" s="38">
        <v>3.55</v>
      </c>
      <c r="W207" s="38">
        <v>0.16800000000000001</v>
      </c>
      <c r="X207" s="38"/>
      <c r="Y207" s="38"/>
      <c r="Z207" s="38"/>
      <c r="AA207" s="38"/>
      <c r="AB207" s="38"/>
      <c r="AC207" s="38"/>
      <c r="AD207" s="44">
        <v>19.40222</v>
      </c>
      <c r="AE207" s="44">
        <v>52.208329999999997</v>
      </c>
      <c r="AF207" s="42" t="s">
        <v>2672</v>
      </c>
      <c r="AG207" s="42" t="s">
        <v>2807</v>
      </c>
      <c r="AH207" s="37">
        <v>19.404710000000001</v>
      </c>
      <c r="AI207" s="37">
        <v>52.207509999999999</v>
      </c>
      <c r="AJ207" s="42" t="s">
        <v>2433</v>
      </c>
      <c r="AK207" s="42" t="s">
        <v>2434</v>
      </c>
    </row>
    <row r="208" spans="1:37" s="43" customFormat="1" ht="125.1" customHeight="1" x14ac:dyDescent="0.3">
      <c r="A208" s="67">
        <v>205</v>
      </c>
      <c r="B208" s="180" t="s">
        <v>1149</v>
      </c>
      <c r="C208" s="35" t="s">
        <v>2162</v>
      </c>
      <c r="D208" s="35" t="s">
        <v>2247</v>
      </c>
      <c r="E208" s="35" t="s">
        <v>1150</v>
      </c>
      <c r="F208" s="35" t="s">
        <v>1151</v>
      </c>
      <c r="G208" s="35" t="s">
        <v>1146</v>
      </c>
      <c r="H208" s="35" t="s">
        <v>1147</v>
      </c>
      <c r="I208" s="35" t="s">
        <v>1152</v>
      </c>
      <c r="J208" s="35" t="s">
        <v>1153</v>
      </c>
      <c r="K208" s="35" t="s">
        <v>46</v>
      </c>
      <c r="L208" s="36" t="s">
        <v>1154</v>
      </c>
      <c r="M208" s="37">
        <v>5679351</v>
      </c>
      <c r="N208" s="39">
        <v>15559.87</v>
      </c>
      <c r="O208" s="39">
        <v>27431.262999999999</v>
      </c>
      <c r="P208" s="38">
        <v>4.83</v>
      </c>
      <c r="Q208" s="38">
        <v>75.153999999999996</v>
      </c>
      <c r="R208" s="38">
        <v>190485.42</v>
      </c>
      <c r="S208" s="38">
        <v>33.54</v>
      </c>
      <c r="T208" s="38">
        <v>521.87800000000004</v>
      </c>
      <c r="U208" s="38">
        <v>28510.34</v>
      </c>
      <c r="V208" s="38">
        <v>5.0199999999999996</v>
      </c>
      <c r="W208" s="38">
        <v>78.111000000000004</v>
      </c>
      <c r="X208" s="38">
        <v>47763.34</v>
      </c>
      <c r="Y208" s="38">
        <v>8.41</v>
      </c>
      <c r="Z208" s="38">
        <v>130.858</v>
      </c>
      <c r="AA208" s="38">
        <v>1135.8699999999999</v>
      </c>
      <c r="AB208" s="38">
        <v>0.2</v>
      </c>
      <c r="AC208" s="38">
        <v>3.1120000000000001</v>
      </c>
      <c r="AD208" s="44">
        <v>19.410609999999998</v>
      </c>
      <c r="AE208" s="44">
        <v>52.205759999999998</v>
      </c>
      <c r="AF208" s="42" t="s">
        <v>2673</v>
      </c>
      <c r="AG208" s="42" t="s">
        <v>2808</v>
      </c>
      <c r="AH208" s="37">
        <v>19.404599999999999</v>
      </c>
      <c r="AI208" s="37">
        <v>52.202829999999999</v>
      </c>
      <c r="AJ208" s="42" t="s">
        <v>2435</v>
      </c>
      <c r="AK208" s="42" t="s">
        <v>2436</v>
      </c>
    </row>
    <row r="209" spans="1:37" s="43" customFormat="1" ht="125.1" customHeight="1" x14ac:dyDescent="0.3">
      <c r="A209" s="35">
        <v>206</v>
      </c>
      <c r="B209" s="180" t="s">
        <v>1155</v>
      </c>
      <c r="C209" s="35" t="s">
        <v>2163</v>
      </c>
      <c r="D209" s="35" t="s">
        <v>2248</v>
      </c>
      <c r="E209" s="35" t="s">
        <v>1156</v>
      </c>
      <c r="F209" s="35" t="s">
        <v>2311</v>
      </c>
      <c r="G209" s="35" t="s">
        <v>1057</v>
      </c>
      <c r="H209" s="35" t="s">
        <v>1157</v>
      </c>
      <c r="I209" s="35" t="s">
        <v>25</v>
      </c>
      <c r="J209" s="35" t="s">
        <v>1158</v>
      </c>
      <c r="K209" s="35" t="s">
        <v>46</v>
      </c>
      <c r="L209" s="36" t="s">
        <v>1159</v>
      </c>
      <c r="M209" s="37">
        <v>5312</v>
      </c>
      <c r="N209" s="39">
        <v>14.55</v>
      </c>
      <c r="O209" s="39">
        <v>49.402000000000001</v>
      </c>
      <c r="P209" s="38">
        <v>9.3000000000000007</v>
      </c>
      <c r="Q209" s="38">
        <v>0.13500000000000001</v>
      </c>
      <c r="R209" s="38">
        <v>268.78699999999998</v>
      </c>
      <c r="S209" s="38">
        <v>50.6</v>
      </c>
      <c r="T209" s="38">
        <v>0.73599999999999999</v>
      </c>
      <c r="U209" s="38">
        <v>100.39700000000001</v>
      </c>
      <c r="V209" s="38">
        <v>18.899999999999999</v>
      </c>
      <c r="W209" s="38">
        <v>0.27500000000000002</v>
      </c>
      <c r="X209" s="38"/>
      <c r="Y209" s="38"/>
      <c r="Z209" s="38"/>
      <c r="AA209" s="38"/>
      <c r="AB209" s="38"/>
      <c r="AC209" s="38"/>
      <c r="AD209" s="44">
        <v>19.27149</v>
      </c>
      <c r="AE209" s="44">
        <v>52.061070000000001</v>
      </c>
      <c r="AF209" s="42" t="s">
        <v>2674</v>
      </c>
      <c r="AG209" s="42" t="s">
        <v>2809</v>
      </c>
      <c r="AH209" s="37">
        <v>19.271419999999999</v>
      </c>
      <c r="AI209" s="37">
        <v>52.061149999999998</v>
      </c>
      <c r="AJ209" s="42" t="s">
        <v>1160</v>
      </c>
      <c r="AK209" s="42" t="s">
        <v>1161</v>
      </c>
    </row>
    <row r="210" spans="1:37" s="43" customFormat="1" ht="125.1" customHeight="1" x14ac:dyDescent="0.3">
      <c r="A210" s="67">
        <v>207</v>
      </c>
      <c r="B210" s="180" t="s">
        <v>1162</v>
      </c>
      <c r="C210" s="35" t="s">
        <v>2164</v>
      </c>
      <c r="D210" s="35" t="s">
        <v>2249</v>
      </c>
      <c r="E210" s="35" t="s">
        <v>723</v>
      </c>
      <c r="F210" s="35" t="s">
        <v>1164</v>
      </c>
      <c r="G210" s="35" t="s">
        <v>1146</v>
      </c>
      <c r="H210" s="35" t="s">
        <v>1165</v>
      </c>
      <c r="I210" s="35" t="s">
        <v>25</v>
      </c>
      <c r="J210" s="35" t="s">
        <v>1166</v>
      </c>
      <c r="K210" s="35" t="s">
        <v>46</v>
      </c>
      <c r="L210" s="36" t="s">
        <v>1167</v>
      </c>
      <c r="M210" s="37">
        <v>4933</v>
      </c>
      <c r="N210" s="39">
        <v>13.52</v>
      </c>
      <c r="O210" s="39">
        <v>53.029000000000003</v>
      </c>
      <c r="P210" s="38">
        <v>10.75</v>
      </c>
      <c r="Q210" s="38">
        <v>0.14499999999999999</v>
      </c>
      <c r="R210" s="38">
        <v>610.44600000000003</v>
      </c>
      <c r="S210" s="38">
        <v>123.75</v>
      </c>
      <c r="T210" s="38">
        <v>1.6719999999999999</v>
      </c>
      <c r="U210" s="38">
        <v>164.01900000000001</v>
      </c>
      <c r="V210" s="38">
        <v>33.25</v>
      </c>
      <c r="W210" s="38">
        <v>0.44900000000000001</v>
      </c>
      <c r="X210" s="38"/>
      <c r="Y210" s="38"/>
      <c r="Z210" s="38"/>
      <c r="AA210" s="38"/>
      <c r="AB210" s="38"/>
      <c r="AC210" s="38"/>
      <c r="AD210" s="44">
        <v>19.270669999999999</v>
      </c>
      <c r="AE210" s="44">
        <v>52.305399999999999</v>
      </c>
      <c r="AF210" s="42" t="s">
        <v>2675</v>
      </c>
      <c r="AG210" s="42" t="s">
        <v>2810</v>
      </c>
      <c r="AH210" s="37">
        <v>19.26972</v>
      </c>
      <c r="AI210" s="37">
        <v>52.307499999999997</v>
      </c>
      <c r="AJ210" s="42" t="s">
        <v>2437</v>
      </c>
      <c r="AK210" s="42" t="s">
        <v>2438</v>
      </c>
    </row>
    <row r="211" spans="1:37" s="66" customFormat="1" ht="125.1" customHeight="1" x14ac:dyDescent="0.3">
      <c r="A211" s="35">
        <v>208</v>
      </c>
      <c r="B211" s="180" t="s">
        <v>1163</v>
      </c>
      <c r="C211" s="35" t="s">
        <v>2165</v>
      </c>
      <c r="D211" s="35" t="s">
        <v>2250</v>
      </c>
      <c r="E211" s="35" t="s">
        <v>1169</v>
      </c>
      <c r="F211" s="35" t="s">
        <v>1170</v>
      </c>
      <c r="G211" s="35" t="s">
        <v>1146</v>
      </c>
      <c r="H211" s="35" t="s">
        <v>1171</v>
      </c>
      <c r="I211" s="35" t="s">
        <v>25</v>
      </c>
      <c r="J211" s="35" t="s">
        <v>1172</v>
      </c>
      <c r="K211" s="35" t="s">
        <v>46</v>
      </c>
      <c r="L211" s="36" t="s">
        <v>1173</v>
      </c>
      <c r="M211" s="37">
        <v>23947</v>
      </c>
      <c r="N211" s="39">
        <v>65.61</v>
      </c>
      <c r="O211" s="39">
        <v>114.155</v>
      </c>
      <c r="P211" s="38">
        <v>4.7670000000000003</v>
      </c>
      <c r="Q211" s="38">
        <v>0.313</v>
      </c>
      <c r="R211" s="38">
        <v>540.005</v>
      </c>
      <c r="S211" s="38">
        <v>22.55</v>
      </c>
      <c r="T211" s="38">
        <v>1.4790000000000001</v>
      </c>
      <c r="U211" s="38">
        <v>217.91800000000001</v>
      </c>
      <c r="V211" s="38">
        <v>9.1</v>
      </c>
      <c r="W211" s="38">
        <v>0.59699999999999998</v>
      </c>
      <c r="X211" s="38"/>
      <c r="Y211" s="38"/>
      <c r="Z211" s="38"/>
      <c r="AA211" s="38"/>
      <c r="AB211" s="38"/>
      <c r="AC211" s="38"/>
      <c r="AD211" s="44">
        <v>19.39583</v>
      </c>
      <c r="AE211" s="44">
        <v>52.315559999999998</v>
      </c>
      <c r="AF211" s="42" t="s">
        <v>2676</v>
      </c>
      <c r="AG211" s="42" t="s">
        <v>2811</v>
      </c>
      <c r="AH211" s="37">
        <v>19.396229999999999</v>
      </c>
      <c r="AI211" s="37">
        <v>52.316029999999998</v>
      </c>
      <c r="AJ211" s="42" t="s">
        <v>2439</v>
      </c>
      <c r="AK211" s="42" t="s">
        <v>2440</v>
      </c>
    </row>
    <row r="212" spans="1:37" s="43" customFormat="1" ht="125.1" customHeight="1" x14ac:dyDescent="0.3">
      <c r="A212" s="67">
        <v>209</v>
      </c>
      <c r="B212" s="180" t="s">
        <v>1168</v>
      </c>
      <c r="C212" s="35" t="s">
        <v>2161</v>
      </c>
      <c r="D212" s="35" t="s">
        <v>2441</v>
      </c>
      <c r="E212" s="35" t="s">
        <v>1175</v>
      </c>
      <c r="F212" s="35" t="s">
        <v>2312</v>
      </c>
      <c r="G212" s="35" t="s">
        <v>1146</v>
      </c>
      <c r="H212" s="35" t="s">
        <v>1147</v>
      </c>
      <c r="I212" s="35" t="s">
        <v>126</v>
      </c>
      <c r="J212" s="35" t="s">
        <v>1176</v>
      </c>
      <c r="K212" s="35" t="s">
        <v>46</v>
      </c>
      <c r="L212" s="36" t="s">
        <v>1154</v>
      </c>
      <c r="M212" s="37">
        <v>18641</v>
      </c>
      <c r="N212" s="39">
        <v>51.07</v>
      </c>
      <c r="O212" s="39"/>
      <c r="P212" s="38"/>
      <c r="Q212" s="38"/>
      <c r="R212" s="38"/>
      <c r="S212" s="38"/>
      <c r="T212" s="38"/>
      <c r="U212" s="38">
        <v>164.6</v>
      </c>
      <c r="V212" s="38">
        <v>8.83</v>
      </c>
      <c r="W212" s="38">
        <v>0.45100000000000001</v>
      </c>
      <c r="X212" s="38"/>
      <c r="Y212" s="38"/>
      <c r="Z212" s="38"/>
      <c r="AA212" s="38"/>
      <c r="AB212" s="38"/>
      <c r="AC212" s="38"/>
      <c r="AD212" s="44">
        <v>19.404330000000002</v>
      </c>
      <c r="AE212" s="44">
        <v>52.219329999999999</v>
      </c>
      <c r="AF212" s="42" t="s">
        <v>1177</v>
      </c>
      <c r="AG212" s="42" t="s">
        <v>1178</v>
      </c>
      <c r="AH212" s="37" t="s">
        <v>1179</v>
      </c>
      <c r="AI212" s="37" t="s">
        <v>1180</v>
      </c>
      <c r="AJ212" s="42" t="s">
        <v>2442</v>
      </c>
      <c r="AK212" s="42" t="s">
        <v>2443</v>
      </c>
    </row>
    <row r="213" spans="1:37" s="43" customFormat="1" ht="125.1" customHeight="1" x14ac:dyDescent="0.3">
      <c r="A213" s="35">
        <v>210</v>
      </c>
      <c r="B213" s="180" t="s">
        <v>1174</v>
      </c>
      <c r="C213" s="35" t="s">
        <v>2161</v>
      </c>
      <c r="D213" s="35" t="s">
        <v>2444</v>
      </c>
      <c r="E213" s="35" t="s">
        <v>1182</v>
      </c>
      <c r="F213" s="35" t="s">
        <v>1183</v>
      </c>
      <c r="G213" s="35" t="s">
        <v>1146</v>
      </c>
      <c r="H213" s="35" t="s">
        <v>1147</v>
      </c>
      <c r="I213" s="35" t="s">
        <v>25</v>
      </c>
      <c r="J213" s="35" t="s">
        <v>1184</v>
      </c>
      <c r="K213" s="35" t="s">
        <v>46</v>
      </c>
      <c r="L213" s="36" t="s">
        <v>1154</v>
      </c>
      <c r="M213" s="37">
        <v>14440</v>
      </c>
      <c r="N213" s="39">
        <v>39.56</v>
      </c>
      <c r="O213" s="39">
        <v>114.07599999999999</v>
      </c>
      <c r="P213" s="38">
        <v>7.9</v>
      </c>
      <c r="Q213" s="38">
        <v>0.313</v>
      </c>
      <c r="R213" s="38">
        <v>722</v>
      </c>
      <c r="S213" s="38">
        <v>50</v>
      </c>
      <c r="T213" s="38">
        <v>1.978</v>
      </c>
      <c r="U213" s="38">
        <v>288.8</v>
      </c>
      <c r="V213" s="38">
        <v>20</v>
      </c>
      <c r="W213" s="38">
        <v>0.79100000000000004</v>
      </c>
      <c r="X213" s="38"/>
      <c r="Y213" s="38"/>
      <c r="Z213" s="38"/>
      <c r="AA213" s="38"/>
      <c r="AB213" s="38"/>
      <c r="AC213" s="38"/>
      <c r="AD213" s="44">
        <v>19.402450000000002</v>
      </c>
      <c r="AE213" s="44">
        <v>52.222070000000002</v>
      </c>
      <c r="AF213" s="42" t="s">
        <v>1185</v>
      </c>
      <c r="AG213" s="42" t="s">
        <v>1186</v>
      </c>
      <c r="AH213" s="37">
        <v>19.405480000000001</v>
      </c>
      <c r="AI213" s="37">
        <v>52.218780000000002</v>
      </c>
      <c r="AJ213" s="42" t="s">
        <v>2445</v>
      </c>
      <c r="AK213" s="42" t="s">
        <v>2446</v>
      </c>
    </row>
    <row r="214" spans="1:37" s="43" customFormat="1" ht="125.1" customHeight="1" x14ac:dyDescent="0.3">
      <c r="A214" s="67">
        <v>211</v>
      </c>
      <c r="B214" s="180" t="s">
        <v>1181</v>
      </c>
      <c r="C214" s="35" t="s">
        <v>2166</v>
      </c>
      <c r="D214" s="35" t="s">
        <v>2447</v>
      </c>
      <c r="E214" s="35" t="s">
        <v>1188</v>
      </c>
      <c r="F214" s="35" t="s">
        <v>2313</v>
      </c>
      <c r="G214" s="35" t="s">
        <v>1146</v>
      </c>
      <c r="H214" s="35" t="s">
        <v>1189</v>
      </c>
      <c r="I214" s="35" t="s">
        <v>25</v>
      </c>
      <c r="J214" s="35" t="s">
        <v>1190</v>
      </c>
      <c r="K214" s="35" t="s">
        <v>46</v>
      </c>
      <c r="L214" s="36" t="s">
        <v>1191</v>
      </c>
      <c r="M214" s="37">
        <v>404514</v>
      </c>
      <c r="N214" s="39">
        <v>1108.26</v>
      </c>
      <c r="O214" s="39">
        <v>2224.8270000000002</v>
      </c>
      <c r="P214" s="38">
        <v>5.5</v>
      </c>
      <c r="Q214" s="38">
        <v>6.0949999999999998</v>
      </c>
      <c r="R214" s="38">
        <v>12432.063</v>
      </c>
      <c r="S214" s="38">
        <v>30.733000000000001</v>
      </c>
      <c r="T214" s="38">
        <v>34.061</v>
      </c>
      <c r="U214" s="38">
        <v>3745.125</v>
      </c>
      <c r="V214" s="38">
        <v>9.2579999999999991</v>
      </c>
      <c r="W214" s="38">
        <v>10.260999999999999</v>
      </c>
      <c r="X214" s="38"/>
      <c r="Y214" s="38"/>
      <c r="Z214" s="38"/>
      <c r="AA214" s="38"/>
      <c r="AB214" s="38"/>
      <c r="AC214" s="38"/>
      <c r="AD214" s="44">
        <v>19.190100000000001</v>
      </c>
      <c r="AE214" s="44">
        <v>52.247019999999999</v>
      </c>
      <c r="AF214" s="42" t="s">
        <v>2677</v>
      </c>
      <c r="AG214" s="42" t="s">
        <v>2812</v>
      </c>
      <c r="AH214" s="37">
        <v>19.1922</v>
      </c>
      <c r="AI214" s="37">
        <v>52.248150000000003</v>
      </c>
      <c r="AJ214" s="42" t="s">
        <v>2448</v>
      </c>
      <c r="AK214" s="42" t="s">
        <v>2449</v>
      </c>
    </row>
    <row r="215" spans="1:37" s="43" customFormat="1" ht="125.1" customHeight="1" x14ac:dyDescent="0.3">
      <c r="A215" s="35">
        <v>212</v>
      </c>
      <c r="B215" s="180" t="s">
        <v>1187</v>
      </c>
      <c r="C215" s="35" t="s">
        <v>2167</v>
      </c>
      <c r="D215" s="35" t="s">
        <v>2251</v>
      </c>
      <c r="E215" s="35" t="s">
        <v>1193</v>
      </c>
      <c r="F215" s="35" t="s">
        <v>2314</v>
      </c>
      <c r="G215" s="35" t="s">
        <v>1194</v>
      </c>
      <c r="H215" s="35" t="s">
        <v>1195</v>
      </c>
      <c r="I215" s="35" t="s">
        <v>25</v>
      </c>
      <c r="J215" s="35" t="s">
        <v>1196</v>
      </c>
      <c r="K215" s="35" t="s">
        <v>46</v>
      </c>
      <c r="L215" s="36" t="s">
        <v>1197</v>
      </c>
      <c r="M215" s="37">
        <v>57640</v>
      </c>
      <c r="N215" s="39">
        <v>157.91999999999999</v>
      </c>
      <c r="O215" s="39">
        <v>864.6</v>
      </c>
      <c r="P215" s="38">
        <v>15</v>
      </c>
      <c r="Q215" s="38">
        <v>2.3690000000000002</v>
      </c>
      <c r="R215" s="38">
        <v>2651.44</v>
      </c>
      <c r="S215" s="38">
        <v>46</v>
      </c>
      <c r="T215" s="38">
        <v>7.2640000000000002</v>
      </c>
      <c r="U215" s="38">
        <v>1037.52</v>
      </c>
      <c r="V215" s="38">
        <v>18</v>
      </c>
      <c r="W215" s="38">
        <v>2.843</v>
      </c>
      <c r="X215" s="38"/>
      <c r="Y215" s="38"/>
      <c r="Z215" s="38"/>
      <c r="AA215" s="38"/>
      <c r="AB215" s="38"/>
      <c r="AC215" s="38"/>
      <c r="AD215" s="44">
        <v>19.801749999999998</v>
      </c>
      <c r="AE215" s="44">
        <v>52.006360000000001</v>
      </c>
      <c r="AF215" s="42" t="s">
        <v>2678</v>
      </c>
      <c r="AG215" s="42" t="s">
        <v>2813</v>
      </c>
      <c r="AH215" s="37">
        <v>19.800630000000002</v>
      </c>
      <c r="AI215" s="37">
        <v>51.004199999999997</v>
      </c>
      <c r="AJ215" s="42" t="s">
        <v>2450</v>
      </c>
      <c r="AK215" s="42" t="s">
        <v>2451</v>
      </c>
    </row>
    <row r="216" spans="1:37" s="43" customFormat="1" ht="125.1" customHeight="1" x14ac:dyDescent="0.3">
      <c r="A216" s="67">
        <v>213</v>
      </c>
      <c r="B216" s="180" t="s">
        <v>1192</v>
      </c>
      <c r="C216" s="35" t="s">
        <v>2168</v>
      </c>
      <c r="D216" s="35" t="s">
        <v>2252</v>
      </c>
      <c r="E216" s="35" t="s">
        <v>1202</v>
      </c>
      <c r="F216" s="35" t="s">
        <v>2315</v>
      </c>
      <c r="G216" s="35" t="s">
        <v>1194</v>
      </c>
      <c r="H216" s="35" t="s">
        <v>1203</v>
      </c>
      <c r="I216" s="35" t="s">
        <v>25</v>
      </c>
      <c r="J216" s="35" t="s">
        <v>1204</v>
      </c>
      <c r="K216" s="35" t="s">
        <v>46</v>
      </c>
      <c r="L216" s="36" t="s">
        <v>1205</v>
      </c>
      <c r="M216" s="37">
        <v>136062</v>
      </c>
      <c r="N216" s="39">
        <v>372.77</v>
      </c>
      <c r="O216" s="39">
        <v>340.15499999999997</v>
      </c>
      <c r="P216" s="38">
        <v>2.5</v>
      </c>
      <c r="Q216" s="38">
        <v>0.93200000000000005</v>
      </c>
      <c r="R216" s="38">
        <v>5510.5110000000004</v>
      </c>
      <c r="S216" s="38">
        <v>40.5</v>
      </c>
      <c r="T216" s="38">
        <v>20.318000000000001</v>
      </c>
      <c r="U216" s="38">
        <v>1523.894</v>
      </c>
      <c r="V216" s="38">
        <v>11.2</v>
      </c>
      <c r="W216" s="38">
        <v>4.1749999999999998</v>
      </c>
      <c r="X216" s="38"/>
      <c r="Y216" s="38"/>
      <c r="Z216" s="38"/>
      <c r="AA216" s="38"/>
      <c r="AB216" s="38"/>
      <c r="AC216" s="38"/>
      <c r="AD216" s="44">
        <v>19.91142</v>
      </c>
      <c r="AE216" s="44">
        <v>51.986359999999998</v>
      </c>
      <c r="AF216" s="42" t="s">
        <v>2679</v>
      </c>
      <c r="AG216" s="42" t="s">
        <v>2814</v>
      </c>
      <c r="AH216" s="37">
        <v>19.911850000000001</v>
      </c>
      <c r="AI216" s="37">
        <v>51.98603</v>
      </c>
      <c r="AJ216" s="42" t="s">
        <v>2452</v>
      </c>
      <c r="AK216" s="42" t="s">
        <v>2453</v>
      </c>
    </row>
    <row r="217" spans="1:37" s="43" customFormat="1" ht="125.1" customHeight="1" x14ac:dyDescent="0.3">
      <c r="A217" s="35">
        <v>214</v>
      </c>
      <c r="B217" s="180" t="s">
        <v>1198</v>
      </c>
      <c r="C217" s="35" t="s">
        <v>2169</v>
      </c>
      <c r="D217" s="35" t="s">
        <v>2253</v>
      </c>
      <c r="E217" s="35" t="s">
        <v>1207</v>
      </c>
      <c r="F217" s="35" t="s">
        <v>1208</v>
      </c>
      <c r="G217" s="35" t="s">
        <v>1065</v>
      </c>
      <c r="H217" s="35" t="s">
        <v>1135</v>
      </c>
      <c r="I217" s="35" t="s">
        <v>25</v>
      </c>
      <c r="J217" s="35" t="s">
        <v>1209</v>
      </c>
      <c r="K217" s="35" t="s">
        <v>46</v>
      </c>
      <c r="L217" s="36" t="s">
        <v>1210</v>
      </c>
      <c r="M217" s="37">
        <v>2274</v>
      </c>
      <c r="N217" s="39">
        <v>6.23</v>
      </c>
      <c r="O217" s="39">
        <v>7.8449999999999998</v>
      </c>
      <c r="P217" s="38">
        <v>3.45</v>
      </c>
      <c r="Q217" s="38">
        <v>2.1000000000000001E-2</v>
      </c>
      <c r="R217" s="38">
        <v>47.64</v>
      </c>
      <c r="S217" s="38">
        <v>20.95</v>
      </c>
      <c r="T217" s="38">
        <v>0.13100000000000001</v>
      </c>
      <c r="U217" s="38">
        <v>25.241</v>
      </c>
      <c r="V217" s="38">
        <v>11.1</v>
      </c>
      <c r="W217" s="38">
        <v>6.9000000000000006E-2</v>
      </c>
      <c r="X217" s="38"/>
      <c r="Y217" s="38"/>
      <c r="Z217" s="38"/>
      <c r="AA217" s="38"/>
      <c r="AB217" s="38"/>
      <c r="AC217" s="38"/>
      <c r="AD217" s="44">
        <v>20.170680000000001</v>
      </c>
      <c r="AE217" s="44">
        <v>51.911349999999999</v>
      </c>
      <c r="AF217" s="42" t="s">
        <v>1211</v>
      </c>
      <c r="AG217" s="42" t="s">
        <v>1212</v>
      </c>
      <c r="AH217" s="37"/>
      <c r="AI217" s="37"/>
      <c r="AJ217" s="42"/>
      <c r="AK217" s="42"/>
    </row>
    <row r="218" spans="1:37" s="43" customFormat="1" ht="125.1" customHeight="1" x14ac:dyDescent="0.3">
      <c r="A218" s="67">
        <v>215</v>
      </c>
      <c r="B218" s="180" t="s">
        <v>1201</v>
      </c>
      <c r="C218" s="35" t="s">
        <v>2170</v>
      </c>
      <c r="D218" s="35" t="s">
        <v>2254</v>
      </c>
      <c r="E218" s="35" t="s">
        <v>1214</v>
      </c>
      <c r="F218" s="35" t="s">
        <v>2316</v>
      </c>
      <c r="G218" s="35" t="s">
        <v>1146</v>
      </c>
      <c r="H218" s="35" t="s">
        <v>1215</v>
      </c>
      <c r="I218" s="35" t="s">
        <v>69</v>
      </c>
      <c r="J218" s="35" t="s">
        <v>1216</v>
      </c>
      <c r="K218" s="35" t="s">
        <v>46</v>
      </c>
      <c r="L218" s="36" t="s">
        <v>1217</v>
      </c>
      <c r="M218" s="37">
        <v>440163</v>
      </c>
      <c r="N218" s="39">
        <v>1205.93</v>
      </c>
      <c r="O218" s="39">
        <v>2346.0680000000002</v>
      </c>
      <c r="P218" s="38">
        <v>5.33</v>
      </c>
      <c r="Q218" s="38">
        <v>6.4279999999999999</v>
      </c>
      <c r="R218" s="38">
        <v>11875.594999999999</v>
      </c>
      <c r="S218" s="38">
        <v>26.98</v>
      </c>
      <c r="T218" s="38">
        <v>32.536000000000001</v>
      </c>
      <c r="U218" s="38">
        <v>3609.3359999999998</v>
      </c>
      <c r="V218" s="38">
        <v>8.1989999999999998</v>
      </c>
      <c r="W218" s="38">
        <v>9.8879999999999999</v>
      </c>
      <c r="X218" s="38"/>
      <c r="Y218" s="38"/>
      <c r="Z218" s="38"/>
      <c r="AA218" s="38"/>
      <c r="AB218" s="38"/>
      <c r="AC218" s="38"/>
      <c r="AD218" s="44">
        <v>19.623719999999999</v>
      </c>
      <c r="AE218" s="44">
        <v>52.245280000000001</v>
      </c>
      <c r="AF218" s="42" t="s">
        <v>2454</v>
      </c>
      <c r="AG218" s="42" t="s">
        <v>2815</v>
      </c>
      <c r="AH218" s="37">
        <v>19.645140000000001</v>
      </c>
      <c r="AI218" s="37">
        <v>52.2395</v>
      </c>
      <c r="AJ218" s="42" t="s">
        <v>1218</v>
      </c>
      <c r="AK218" s="42" t="s">
        <v>1219</v>
      </c>
    </row>
    <row r="219" spans="1:37" s="43" customFormat="1" ht="125.1" customHeight="1" x14ac:dyDescent="0.3">
      <c r="A219" s="35">
        <v>216</v>
      </c>
      <c r="B219" s="180" t="s">
        <v>1206</v>
      </c>
      <c r="C219" s="35" t="s">
        <v>2171</v>
      </c>
      <c r="D219" s="35" t="s">
        <v>2255</v>
      </c>
      <c r="E219" s="35" t="s">
        <v>1157</v>
      </c>
      <c r="F219" s="35" t="s">
        <v>2317</v>
      </c>
      <c r="G219" s="35" t="s">
        <v>1057</v>
      </c>
      <c r="H219" s="35" t="s">
        <v>1157</v>
      </c>
      <c r="I219" s="35" t="s">
        <v>25</v>
      </c>
      <c r="J219" s="35" t="s">
        <v>1221</v>
      </c>
      <c r="K219" s="35" t="s">
        <v>46</v>
      </c>
      <c r="L219" s="36" t="s">
        <v>994</v>
      </c>
      <c r="M219" s="37">
        <v>90835</v>
      </c>
      <c r="N219" s="39">
        <v>248.86</v>
      </c>
      <c r="O219" s="39">
        <v>445.09199999999998</v>
      </c>
      <c r="P219" s="38">
        <v>4.9000000000000004</v>
      </c>
      <c r="Q219" s="38">
        <v>1.2190000000000001</v>
      </c>
      <c r="R219" s="38">
        <v>2797.7179999999998</v>
      </c>
      <c r="S219" s="38">
        <v>30.8</v>
      </c>
      <c r="T219" s="38">
        <v>7.665</v>
      </c>
      <c r="U219" s="38">
        <v>1271.69</v>
      </c>
      <c r="V219" s="38">
        <v>14</v>
      </c>
      <c r="W219" s="38">
        <v>3.484</v>
      </c>
      <c r="X219" s="38" t="s">
        <v>138</v>
      </c>
      <c r="Y219" s="38"/>
      <c r="Z219" s="38"/>
      <c r="AA219" s="38"/>
      <c r="AB219" s="38"/>
      <c r="AC219" s="38"/>
      <c r="AD219" s="44">
        <v>19.291789999999999</v>
      </c>
      <c r="AE219" s="44">
        <v>52.042679999999997</v>
      </c>
      <c r="AF219" s="42" t="s">
        <v>1222</v>
      </c>
      <c r="AG219" s="42" t="s">
        <v>1223</v>
      </c>
      <c r="AH219" s="37">
        <v>19.489190000000001</v>
      </c>
      <c r="AI219" s="37">
        <v>52.07029</v>
      </c>
      <c r="AJ219" s="42" t="s">
        <v>1224</v>
      </c>
      <c r="AK219" s="42" t="s">
        <v>1225</v>
      </c>
    </row>
    <row r="220" spans="1:37" s="43" customFormat="1" ht="125.1" customHeight="1" x14ac:dyDescent="0.3">
      <c r="A220" s="67">
        <v>217</v>
      </c>
      <c r="B220" s="180" t="s">
        <v>1213</v>
      </c>
      <c r="C220" s="35" t="s">
        <v>2172</v>
      </c>
      <c r="D220" s="35" t="s">
        <v>1227</v>
      </c>
      <c r="E220" s="35" t="s">
        <v>1228</v>
      </c>
      <c r="F220" s="35" t="s">
        <v>2318</v>
      </c>
      <c r="G220" s="35" t="s">
        <v>1057</v>
      </c>
      <c r="H220" s="35" t="s">
        <v>1229</v>
      </c>
      <c r="I220" s="35" t="s">
        <v>25</v>
      </c>
      <c r="J220" s="35" t="s">
        <v>1230</v>
      </c>
      <c r="K220" s="35" t="s">
        <v>46</v>
      </c>
      <c r="L220" s="36" t="s">
        <v>1231</v>
      </c>
      <c r="M220" s="37">
        <v>4181</v>
      </c>
      <c r="N220" s="39">
        <v>11.45</v>
      </c>
      <c r="O220" s="39">
        <v>42.813000000000002</v>
      </c>
      <c r="P220" s="38">
        <v>10.24</v>
      </c>
      <c r="Q220" s="38">
        <v>0.11700000000000001</v>
      </c>
      <c r="R220" s="38">
        <v>229.74600000000001</v>
      </c>
      <c r="S220" s="38">
        <v>54.95</v>
      </c>
      <c r="T220" s="38">
        <v>0.629</v>
      </c>
      <c r="U220" s="38">
        <v>82.366</v>
      </c>
      <c r="V220" s="38">
        <v>19.7</v>
      </c>
      <c r="W220" s="38">
        <v>0.22600000000000001</v>
      </c>
      <c r="X220" s="38"/>
      <c r="Y220" s="38"/>
      <c r="Z220" s="38"/>
      <c r="AA220" s="38"/>
      <c r="AB220" s="38"/>
      <c r="AC220" s="38"/>
      <c r="AD220" s="44">
        <v>19.31878</v>
      </c>
      <c r="AE220" s="44">
        <v>52.055639999999997</v>
      </c>
      <c r="AF220" s="42" t="s">
        <v>2455</v>
      </c>
      <c r="AG220" s="42" t="s">
        <v>2456</v>
      </c>
      <c r="AH220" s="37">
        <v>19.345510000000001</v>
      </c>
      <c r="AI220" s="37">
        <v>52.046135999999997</v>
      </c>
      <c r="AJ220" s="42" t="s">
        <v>1232</v>
      </c>
      <c r="AK220" s="42" t="s">
        <v>1233</v>
      </c>
    </row>
    <row r="221" spans="1:37" s="43" customFormat="1" ht="125.1" customHeight="1" x14ac:dyDescent="0.3">
      <c r="A221" s="35">
        <v>218</v>
      </c>
      <c r="B221" s="180" t="s">
        <v>1220</v>
      </c>
      <c r="C221" s="35" t="s">
        <v>2173</v>
      </c>
      <c r="D221" s="35" t="s">
        <v>1235</v>
      </c>
      <c r="E221" s="35" t="s">
        <v>1236</v>
      </c>
      <c r="F221" s="35" t="s">
        <v>1237</v>
      </c>
      <c r="G221" s="35" t="s">
        <v>1194</v>
      </c>
      <c r="H221" s="35" t="s">
        <v>1238</v>
      </c>
      <c r="I221" s="35" t="s">
        <v>25</v>
      </c>
      <c r="J221" s="35" t="s">
        <v>1239</v>
      </c>
      <c r="K221" s="35" t="s">
        <v>46</v>
      </c>
      <c r="L221" s="36" t="s">
        <v>1240</v>
      </c>
      <c r="M221" s="37">
        <v>8660</v>
      </c>
      <c r="N221" s="39">
        <v>23.73</v>
      </c>
      <c r="O221" s="39">
        <v>48.496000000000002</v>
      </c>
      <c r="P221" s="38">
        <v>5.6</v>
      </c>
      <c r="Q221" s="38">
        <v>0.13300000000000001</v>
      </c>
      <c r="R221" s="38">
        <v>420.87599999999998</v>
      </c>
      <c r="S221" s="38">
        <v>48.6</v>
      </c>
      <c r="T221" s="38">
        <v>1.153</v>
      </c>
      <c r="U221" s="38">
        <v>36.718000000000004</v>
      </c>
      <c r="V221" s="38">
        <v>4.24</v>
      </c>
      <c r="W221" s="38">
        <v>0.10100000000000001</v>
      </c>
      <c r="X221" s="38"/>
      <c r="Y221" s="38"/>
      <c r="Z221" s="38"/>
      <c r="AA221" s="38"/>
      <c r="AB221" s="38"/>
      <c r="AC221" s="38"/>
      <c r="AD221" s="44">
        <v>19.591670000000001</v>
      </c>
      <c r="AE221" s="44">
        <v>52.103610000000003</v>
      </c>
      <c r="AF221" s="42" t="s">
        <v>2457</v>
      </c>
      <c r="AG221" s="42" t="s">
        <v>2458</v>
      </c>
      <c r="AH221" s="37">
        <v>19.64472</v>
      </c>
      <c r="AI221" s="37">
        <v>51.100279999999998</v>
      </c>
      <c r="AJ221" s="42" t="s">
        <v>2459</v>
      </c>
      <c r="AK221" s="42" t="s">
        <v>2460</v>
      </c>
    </row>
    <row r="222" spans="1:37" s="43" customFormat="1" ht="125.1" customHeight="1" x14ac:dyDescent="0.3">
      <c r="A222" s="67">
        <v>219</v>
      </c>
      <c r="B222" s="180" t="s">
        <v>1226</v>
      </c>
      <c r="C222" s="35" t="s">
        <v>2174</v>
      </c>
      <c r="D222" s="35" t="s">
        <v>2256</v>
      </c>
      <c r="E222" s="35" t="s">
        <v>1242</v>
      </c>
      <c r="F222" s="35" t="s">
        <v>2319</v>
      </c>
      <c r="G222" s="35" t="s">
        <v>1194</v>
      </c>
      <c r="H222" s="35" t="s">
        <v>1243</v>
      </c>
      <c r="I222" s="35" t="s">
        <v>69</v>
      </c>
      <c r="J222" s="35" t="s">
        <v>1244</v>
      </c>
      <c r="K222" s="35" t="s">
        <v>46</v>
      </c>
      <c r="L222" s="36" t="s">
        <v>1245</v>
      </c>
      <c r="M222" s="37">
        <v>3326439</v>
      </c>
      <c r="N222" s="39">
        <v>9113.5300000000007</v>
      </c>
      <c r="O222" s="39">
        <v>13472.078</v>
      </c>
      <c r="P222" s="38">
        <v>4.05</v>
      </c>
      <c r="Q222" s="38">
        <v>36.909999999999997</v>
      </c>
      <c r="R222" s="38">
        <v>154679.41</v>
      </c>
      <c r="S222" s="38">
        <v>46.5</v>
      </c>
      <c r="T222" s="38">
        <v>423.779</v>
      </c>
      <c r="U222" s="38">
        <v>33264.39</v>
      </c>
      <c r="V222" s="38">
        <v>10</v>
      </c>
      <c r="W222" s="38">
        <v>91.135000000000005</v>
      </c>
      <c r="X222" s="38">
        <v>19958</v>
      </c>
      <c r="Y222" s="38">
        <v>6.04</v>
      </c>
      <c r="Z222" s="38">
        <v>54.679000000000002</v>
      </c>
      <c r="AA222" s="38">
        <v>1297</v>
      </c>
      <c r="AB222" s="38">
        <v>0.39</v>
      </c>
      <c r="AC222" s="38">
        <v>3.5529999999999999</v>
      </c>
      <c r="AD222" s="44">
        <v>19.975470000000001</v>
      </c>
      <c r="AE222" s="44">
        <v>52.10539</v>
      </c>
      <c r="AF222" s="42" t="s">
        <v>2680</v>
      </c>
      <c r="AG222" s="42" t="s">
        <v>2816</v>
      </c>
      <c r="AH222" s="37">
        <v>19.988389999999999</v>
      </c>
      <c r="AI222" s="37">
        <v>52.106859999999998</v>
      </c>
      <c r="AJ222" s="42" t="s">
        <v>2461</v>
      </c>
      <c r="AK222" s="42" t="s">
        <v>2462</v>
      </c>
    </row>
    <row r="223" spans="1:37" s="43" customFormat="1" ht="125.1" customHeight="1" x14ac:dyDescent="0.3">
      <c r="A223" s="35">
        <v>220</v>
      </c>
      <c r="B223" s="180" t="s">
        <v>1234</v>
      </c>
      <c r="C223" s="35" t="s">
        <v>2175</v>
      </c>
      <c r="D223" s="35" t="s">
        <v>2257</v>
      </c>
      <c r="E223" s="35" t="s">
        <v>1247</v>
      </c>
      <c r="F223" s="35" t="s">
        <v>2320</v>
      </c>
      <c r="G223" s="35" t="s">
        <v>1194</v>
      </c>
      <c r="H223" s="35" t="s">
        <v>1243</v>
      </c>
      <c r="I223" s="35" t="s">
        <v>69</v>
      </c>
      <c r="J223" s="35" t="s">
        <v>1248</v>
      </c>
      <c r="K223" s="35" t="s">
        <v>46</v>
      </c>
      <c r="L223" s="36" t="s">
        <v>1245</v>
      </c>
      <c r="M223" s="37">
        <v>1078401</v>
      </c>
      <c r="N223" s="39">
        <v>2954.52</v>
      </c>
      <c r="O223" s="39">
        <v>9597.7690000000002</v>
      </c>
      <c r="P223" s="38">
        <v>8.9</v>
      </c>
      <c r="Q223" s="38">
        <v>26.295000000000002</v>
      </c>
      <c r="R223" s="38">
        <v>62223.737999999998</v>
      </c>
      <c r="S223" s="38">
        <v>57.7</v>
      </c>
      <c r="T223" s="38">
        <v>170.476</v>
      </c>
      <c r="U223" s="38">
        <v>12509.451999999999</v>
      </c>
      <c r="V223" s="38">
        <v>11.6</v>
      </c>
      <c r="W223" s="38">
        <v>34.271999999999998</v>
      </c>
      <c r="X223" s="38">
        <v>16208.4</v>
      </c>
      <c r="Y223" s="38">
        <v>15.03</v>
      </c>
      <c r="Z223" s="38">
        <v>44.406999999999996</v>
      </c>
      <c r="AA223" s="38">
        <v>636.29999999999995</v>
      </c>
      <c r="AB223" s="38">
        <v>0.59</v>
      </c>
      <c r="AC223" s="38">
        <v>1.7430000000000001</v>
      </c>
      <c r="AD223" s="44">
        <v>19.955719999999999</v>
      </c>
      <c r="AE223" s="44">
        <v>52.112279999999998</v>
      </c>
      <c r="AF223" s="42" t="s">
        <v>2681</v>
      </c>
      <c r="AG223" s="42" t="s">
        <v>2817</v>
      </c>
      <c r="AH223" s="37">
        <v>19.97138</v>
      </c>
      <c r="AI223" s="37">
        <v>52.106920000000002</v>
      </c>
      <c r="AJ223" s="42" t="s">
        <v>2463</v>
      </c>
      <c r="AK223" s="42" t="s">
        <v>2464</v>
      </c>
    </row>
    <row r="224" spans="1:37" s="43" customFormat="1" ht="125.1" customHeight="1" x14ac:dyDescent="0.3">
      <c r="A224" s="67">
        <v>221</v>
      </c>
      <c r="B224" s="180" t="s">
        <v>1241</v>
      </c>
      <c r="C224" s="35" t="s">
        <v>2176</v>
      </c>
      <c r="D224" s="35" t="s">
        <v>2258</v>
      </c>
      <c r="E224" s="35" t="s">
        <v>1250</v>
      </c>
      <c r="F224" s="35" t="s">
        <v>1251</v>
      </c>
      <c r="G224" s="35" t="s">
        <v>1057</v>
      </c>
      <c r="H224" s="35" t="s">
        <v>1252</v>
      </c>
      <c r="I224" s="35" t="s">
        <v>25</v>
      </c>
      <c r="J224" s="35" t="s">
        <v>1253</v>
      </c>
      <c r="K224" s="35" t="s">
        <v>46</v>
      </c>
      <c r="L224" s="36" t="s">
        <v>1254</v>
      </c>
      <c r="M224" s="37">
        <v>28201</v>
      </c>
      <c r="N224" s="39">
        <v>77.260000000000005</v>
      </c>
      <c r="O224" s="39">
        <v>135.36500000000001</v>
      </c>
      <c r="P224" s="38">
        <v>4.8</v>
      </c>
      <c r="Q224" s="38">
        <v>0.371</v>
      </c>
      <c r="R224" s="38">
        <v>697.97500000000002</v>
      </c>
      <c r="S224" s="38">
        <v>24.75</v>
      </c>
      <c r="T224" s="38">
        <v>1.9119999999999999</v>
      </c>
      <c r="U224" s="38">
        <v>535.81899999999996</v>
      </c>
      <c r="V224" s="38">
        <v>19</v>
      </c>
      <c r="W224" s="38">
        <v>1.468</v>
      </c>
      <c r="X224" s="38"/>
      <c r="Y224" s="38"/>
      <c r="Z224" s="38"/>
      <c r="AA224" s="38"/>
      <c r="AB224" s="38"/>
      <c r="AC224" s="38"/>
      <c r="AD224" s="44">
        <v>19.181920000000002</v>
      </c>
      <c r="AE224" s="44">
        <v>52.154670000000003</v>
      </c>
      <c r="AF224" s="42" t="s">
        <v>2682</v>
      </c>
      <c r="AG224" s="42" t="s">
        <v>2818</v>
      </c>
      <c r="AH224" s="37">
        <v>19.178609999999999</v>
      </c>
      <c r="AI224" s="37">
        <v>52.16028</v>
      </c>
      <c r="AJ224" s="42" t="s">
        <v>1255</v>
      </c>
      <c r="AK224" s="42" t="s">
        <v>2465</v>
      </c>
    </row>
    <row r="225" spans="1:37" s="43" customFormat="1" ht="125.1" customHeight="1" x14ac:dyDescent="0.3">
      <c r="A225" s="35">
        <v>222</v>
      </c>
      <c r="B225" s="180" t="s">
        <v>1246</v>
      </c>
      <c r="C225" s="35" t="s">
        <v>2177</v>
      </c>
      <c r="D225" s="35" t="s">
        <v>1257</v>
      </c>
      <c r="E225" s="35" t="s">
        <v>1258</v>
      </c>
      <c r="F225" s="35" t="s">
        <v>2321</v>
      </c>
      <c r="G225" s="35" t="s">
        <v>1057</v>
      </c>
      <c r="H225" s="35" t="s">
        <v>1259</v>
      </c>
      <c r="I225" s="35" t="s">
        <v>69</v>
      </c>
      <c r="J225" s="35" t="s">
        <v>1260</v>
      </c>
      <c r="K225" s="35" t="s">
        <v>46</v>
      </c>
      <c r="L225" s="36" t="s">
        <v>1261</v>
      </c>
      <c r="M225" s="37">
        <v>1148794</v>
      </c>
      <c r="N225" s="39">
        <v>3147.38</v>
      </c>
      <c r="O225" s="39">
        <v>2883.473</v>
      </c>
      <c r="P225" s="38">
        <v>2.5099999999999998</v>
      </c>
      <c r="Q225" s="38">
        <v>7.9</v>
      </c>
      <c r="R225" s="38">
        <v>36382.305999999997</v>
      </c>
      <c r="S225" s="38">
        <v>31.67</v>
      </c>
      <c r="T225" s="38">
        <v>99.677999999999997</v>
      </c>
      <c r="U225" s="38">
        <v>4399.8810000000003</v>
      </c>
      <c r="V225" s="38">
        <v>3.83</v>
      </c>
      <c r="W225" s="38">
        <v>12.054</v>
      </c>
      <c r="X225" s="38">
        <v>9711</v>
      </c>
      <c r="Y225" s="38">
        <v>8.4529999999999994</v>
      </c>
      <c r="Z225" s="38">
        <v>26.605</v>
      </c>
      <c r="AA225" s="38">
        <v>146</v>
      </c>
      <c r="AB225" s="38">
        <v>0.127</v>
      </c>
      <c r="AC225" s="38">
        <v>0.4</v>
      </c>
      <c r="AD225" s="44">
        <v>19.2075</v>
      </c>
      <c r="AE225" s="44">
        <v>52.062220000000003</v>
      </c>
      <c r="AF225" s="42" t="s">
        <v>2683</v>
      </c>
      <c r="AG225" s="42" t="s">
        <v>2819</v>
      </c>
      <c r="AH225" s="37">
        <v>19.20722</v>
      </c>
      <c r="AI225" s="37">
        <v>52.063609999999997</v>
      </c>
      <c r="AJ225" s="42" t="s">
        <v>2466</v>
      </c>
      <c r="AK225" s="42" t="s">
        <v>2467</v>
      </c>
    </row>
    <row r="226" spans="1:37" s="43" customFormat="1" ht="125.1" customHeight="1" x14ac:dyDescent="0.3">
      <c r="A226" s="67">
        <v>223</v>
      </c>
      <c r="B226" s="180" t="s">
        <v>1249</v>
      </c>
      <c r="C226" s="35" t="s">
        <v>2178</v>
      </c>
      <c r="D226" s="35" t="s">
        <v>1263</v>
      </c>
      <c r="E226" s="35" t="s">
        <v>1264</v>
      </c>
      <c r="F226" s="35" t="s">
        <v>2322</v>
      </c>
      <c r="G226" s="35" t="s">
        <v>1057</v>
      </c>
      <c r="H226" s="35" t="s">
        <v>1259</v>
      </c>
      <c r="I226" s="35" t="s">
        <v>126</v>
      </c>
      <c r="J226" s="35" t="s">
        <v>1265</v>
      </c>
      <c r="K226" s="35" t="s">
        <v>38</v>
      </c>
      <c r="L226" s="36" t="s">
        <v>1266</v>
      </c>
      <c r="M226" s="37">
        <v>28682</v>
      </c>
      <c r="N226" s="39">
        <v>78.58</v>
      </c>
      <c r="O226" s="39"/>
      <c r="P226" s="38"/>
      <c r="Q226" s="38"/>
      <c r="R226" s="38"/>
      <c r="S226" s="38"/>
      <c r="T226" s="38"/>
      <c r="U226" s="38">
        <v>473.74099999999999</v>
      </c>
      <c r="V226" s="38">
        <v>16.516999999999999</v>
      </c>
      <c r="W226" s="38">
        <v>1.298</v>
      </c>
      <c r="X226" s="38"/>
      <c r="Y226" s="38"/>
      <c r="Z226" s="38"/>
      <c r="AA226" s="38"/>
      <c r="AB226" s="38"/>
      <c r="AC226" s="38"/>
      <c r="AD226" s="44">
        <v>19.137219999999999</v>
      </c>
      <c r="AE226" s="44">
        <v>52.02</v>
      </c>
      <c r="AF226" s="42" t="s">
        <v>2468</v>
      </c>
      <c r="AG226" s="42" t="s">
        <v>2820</v>
      </c>
      <c r="AH226" s="37">
        <v>19.138059999999999</v>
      </c>
      <c r="AI226" s="37">
        <v>52.02055</v>
      </c>
      <c r="AJ226" s="42" t="s">
        <v>2468</v>
      </c>
      <c r="AK226" s="42" t="s">
        <v>2469</v>
      </c>
    </row>
    <row r="227" spans="1:37" s="43" customFormat="1" ht="125.1" customHeight="1" x14ac:dyDescent="0.3">
      <c r="A227" s="35">
        <v>224</v>
      </c>
      <c r="B227" s="180" t="s">
        <v>1256</v>
      </c>
      <c r="C227" s="35" t="s">
        <v>2179</v>
      </c>
      <c r="D227" s="35" t="s">
        <v>2259</v>
      </c>
      <c r="E227" s="35" t="s">
        <v>1268</v>
      </c>
      <c r="F227" s="35" t="s">
        <v>2323</v>
      </c>
      <c r="G227" s="35" t="s">
        <v>1057</v>
      </c>
      <c r="H227" s="35" t="s">
        <v>1259</v>
      </c>
      <c r="I227" s="35" t="s">
        <v>25</v>
      </c>
      <c r="J227" s="35" t="s">
        <v>1269</v>
      </c>
      <c r="K227" s="35" t="s">
        <v>38</v>
      </c>
      <c r="L227" s="36" t="s">
        <v>1266</v>
      </c>
      <c r="M227" s="37">
        <v>92712</v>
      </c>
      <c r="N227" s="39">
        <v>254.01</v>
      </c>
      <c r="O227" s="39">
        <v>305.95</v>
      </c>
      <c r="P227" s="38">
        <v>3.3</v>
      </c>
      <c r="Q227" s="38">
        <v>0.83799999999999997</v>
      </c>
      <c r="R227" s="38">
        <v>1712.854</v>
      </c>
      <c r="S227" s="38">
        <v>18.475000000000001</v>
      </c>
      <c r="T227" s="38">
        <v>4.6929999999999996</v>
      </c>
      <c r="U227" s="38">
        <v>391.70800000000003</v>
      </c>
      <c r="V227" s="38">
        <v>4.2249999999999996</v>
      </c>
      <c r="W227" s="38">
        <v>1.073</v>
      </c>
      <c r="X227" s="38"/>
      <c r="Y227" s="38"/>
      <c r="Z227" s="38"/>
      <c r="AA227" s="38"/>
      <c r="AB227" s="38"/>
      <c r="AC227" s="38"/>
      <c r="AD227" s="44">
        <v>19.176290000000002</v>
      </c>
      <c r="AE227" s="44">
        <v>52.106430000000003</v>
      </c>
      <c r="AF227" s="42" t="s">
        <v>2684</v>
      </c>
      <c r="AG227" s="42" t="s">
        <v>2821</v>
      </c>
      <c r="AH227" s="37">
        <v>19.175709999999999</v>
      </c>
      <c r="AI227" s="37">
        <v>52.104889999999997</v>
      </c>
      <c r="AJ227" s="42" t="s">
        <v>2470</v>
      </c>
      <c r="AK227" s="42" t="s">
        <v>2471</v>
      </c>
    </row>
    <row r="228" spans="1:37" s="43" customFormat="1" ht="125.1" customHeight="1" x14ac:dyDescent="0.3">
      <c r="A228" s="67">
        <v>225</v>
      </c>
      <c r="B228" s="180" t="s">
        <v>1262</v>
      </c>
      <c r="C228" s="35" t="s">
        <v>2180</v>
      </c>
      <c r="D228" s="35" t="s">
        <v>1271</v>
      </c>
      <c r="E228" s="35" t="s">
        <v>1272</v>
      </c>
      <c r="F228" s="35" t="s">
        <v>1273</v>
      </c>
      <c r="G228" s="35" t="s">
        <v>1057</v>
      </c>
      <c r="H228" s="35" t="s">
        <v>1259</v>
      </c>
      <c r="I228" s="35" t="s">
        <v>1274</v>
      </c>
      <c r="J228" s="35" t="s">
        <v>1275</v>
      </c>
      <c r="K228" s="35" t="s">
        <v>46</v>
      </c>
      <c r="L228" s="36" t="s">
        <v>1276</v>
      </c>
      <c r="M228" s="37" t="s">
        <v>2472</v>
      </c>
      <c r="N228" s="39">
        <v>74.430000000000007</v>
      </c>
      <c r="O228" s="39">
        <v>53.917000000000002</v>
      </c>
      <c r="P228" s="38">
        <v>2.9329999999999998</v>
      </c>
      <c r="Q228" s="38">
        <v>0.218</v>
      </c>
      <c r="R228" s="38">
        <v>313.13600000000002</v>
      </c>
      <c r="S228" s="38">
        <v>17.033999999999999</v>
      </c>
      <c r="T228" s="38">
        <v>1.268</v>
      </c>
      <c r="U228" s="38">
        <v>125.92400000000001</v>
      </c>
      <c r="V228" s="38">
        <v>6.85</v>
      </c>
      <c r="W228" s="38">
        <v>0.51</v>
      </c>
      <c r="X228" s="38">
        <v>349.33</v>
      </c>
      <c r="Y228" s="38">
        <v>19.003</v>
      </c>
      <c r="Z228" s="38">
        <v>1.4139999999999999</v>
      </c>
      <c r="AA228" s="38">
        <v>3.02</v>
      </c>
      <c r="AB228" s="38">
        <v>0.16400000000000001</v>
      </c>
      <c r="AC228" s="38">
        <v>1.2E-2</v>
      </c>
      <c r="AD228" s="44" t="s">
        <v>1277</v>
      </c>
      <c r="AE228" s="44" t="s">
        <v>1278</v>
      </c>
      <c r="AF228" s="42" t="s">
        <v>2685</v>
      </c>
      <c r="AG228" s="42" t="s">
        <v>2822</v>
      </c>
      <c r="AH228" s="37">
        <v>19.197130000000001</v>
      </c>
      <c r="AI228" s="37">
        <v>52.077680000000001</v>
      </c>
      <c r="AJ228" s="42" t="s">
        <v>1279</v>
      </c>
      <c r="AK228" s="42" t="s">
        <v>1280</v>
      </c>
    </row>
    <row r="229" spans="1:37" s="43" customFormat="1" ht="125.1" customHeight="1" x14ac:dyDescent="0.3">
      <c r="A229" s="35">
        <v>226</v>
      </c>
      <c r="B229" s="180" t="s">
        <v>1267</v>
      </c>
      <c r="C229" s="35" t="s">
        <v>2181</v>
      </c>
      <c r="D229" s="35" t="s">
        <v>2260</v>
      </c>
      <c r="E229" s="35" t="s">
        <v>1282</v>
      </c>
      <c r="F229" s="35" t="s">
        <v>2324</v>
      </c>
      <c r="G229" s="35" t="s">
        <v>1106</v>
      </c>
      <c r="H229" s="35" t="s">
        <v>1283</v>
      </c>
      <c r="I229" s="35" t="s">
        <v>25</v>
      </c>
      <c r="J229" s="35" t="s">
        <v>211</v>
      </c>
      <c r="K229" s="35"/>
      <c r="L229" s="36"/>
      <c r="M229" s="37">
        <v>9812</v>
      </c>
      <c r="N229" s="39">
        <v>26.88</v>
      </c>
      <c r="O229" s="39">
        <v>51.512999999999998</v>
      </c>
      <c r="P229" s="38">
        <v>5.25</v>
      </c>
      <c r="Q229" s="38">
        <v>0.14099999999999999</v>
      </c>
      <c r="R229" s="38">
        <v>475.88200000000001</v>
      </c>
      <c r="S229" s="38">
        <v>48.5</v>
      </c>
      <c r="T229" s="38">
        <v>1.304</v>
      </c>
      <c r="U229" s="38">
        <v>263.94299999999998</v>
      </c>
      <c r="V229" s="38">
        <v>26.9</v>
      </c>
      <c r="W229" s="38">
        <v>0.72299999999999998</v>
      </c>
      <c r="X229" s="38"/>
      <c r="Y229" s="38"/>
      <c r="Z229" s="38"/>
      <c r="AA229" s="38"/>
      <c r="AB229" s="38"/>
      <c r="AC229" s="38"/>
      <c r="AD229" s="44">
        <v>19.899619999999999</v>
      </c>
      <c r="AE229" s="44">
        <v>51.823560000000001</v>
      </c>
      <c r="AF229" s="42" t="s">
        <v>2473</v>
      </c>
      <c r="AG229" s="42" t="s">
        <v>2474</v>
      </c>
      <c r="AH229" s="37">
        <v>19.899619999999999</v>
      </c>
      <c r="AI229" s="37">
        <v>52.823560000000001</v>
      </c>
      <c r="AJ229" s="42" t="s">
        <v>2473</v>
      </c>
      <c r="AK229" s="42" t="s">
        <v>2474</v>
      </c>
    </row>
    <row r="230" spans="1:37" s="43" customFormat="1" ht="125.1" customHeight="1" x14ac:dyDescent="0.3">
      <c r="A230" s="67">
        <v>227</v>
      </c>
      <c r="B230" s="180" t="s">
        <v>1270</v>
      </c>
      <c r="C230" s="35" t="s">
        <v>2182</v>
      </c>
      <c r="D230" s="35" t="s">
        <v>2475</v>
      </c>
      <c r="E230" s="35" t="s">
        <v>1287</v>
      </c>
      <c r="F230" s="35" t="s">
        <v>2325</v>
      </c>
      <c r="G230" s="35" t="s">
        <v>1146</v>
      </c>
      <c r="H230" s="35" t="s">
        <v>1288</v>
      </c>
      <c r="I230" s="35" t="s">
        <v>25</v>
      </c>
      <c r="J230" s="35" t="s">
        <v>1289</v>
      </c>
      <c r="K230" s="35" t="s">
        <v>46</v>
      </c>
      <c r="L230" s="36" t="s">
        <v>1290</v>
      </c>
      <c r="M230" s="37">
        <v>2433.4</v>
      </c>
      <c r="N230" s="39">
        <v>6.67</v>
      </c>
      <c r="O230" s="39">
        <v>14.6</v>
      </c>
      <c r="P230" s="38">
        <v>6</v>
      </c>
      <c r="Q230" s="38">
        <v>0.04</v>
      </c>
      <c r="R230" s="38">
        <v>155.738</v>
      </c>
      <c r="S230" s="38">
        <v>64</v>
      </c>
      <c r="T230" s="38">
        <v>0.42699999999999999</v>
      </c>
      <c r="U230" s="38">
        <v>18.736999999999998</v>
      </c>
      <c r="V230" s="38">
        <v>7.7</v>
      </c>
      <c r="W230" s="38">
        <v>5.0999999999999997E-2</v>
      </c>
      <c r="X230" s="38"/>
      <c r="Y230" s="38"/>
      <c r="Z230" s="38"/>
      <c r="AA230" s="38"/>
      <c r="AB230" s="38"/>
      <c r="AC230" s="38"/>
      <c r="AD230" s="44">
        <v>19.6126</v>
      </c>
      <c r="AE230" s="44">
        <v>52.208919999999999</v>
      </c>
      <c r="AF230" s="42" t="s">
        <v>1291</v>
      </c>
      <c r="AG230" s="42" t="s">
        <v>1292</v>
      </c>
      <c r="AH230" s="37">
        <v>19.608029999999999</v>
      </c>
      <c r="AI230" s="37">
        <v>52.19905</v>
      </c>
      <c r="AJ230" s="42" t="s">
        <v>1293</v>
      </c>
      <c r="AK230" s="42" t="s">
        <v>1294</v>
      </c>
    </row>
    <row r="231" spans="1:37" s="43" customFormat="1" ht="125.1" customHeight="1" x14ac:dyDescent="0.3">
      <c r="A231" s="35">
        <v>228</v>
      </c>
      <c r="B231" s="180" t="s">
        <v>1281</v>
      </c>
      <c r="C231" s="35" t="s">
        <v>2183</v>
      </c>
      <c r="D231" s="35" t="s">
        <v>2261</v>
      </c>
      <c r="E231" s="35" t="s">
        <v>1296</v>
      </c>
      <c r="F231" s="35" t="s">
        <v>2326</v>
      </c>
      <c r="G231" s="35" t="s">
        <v>1146</v>
      </c>
      <c r="H231" s="35" t="s">
        <v>1288</v>
      </c>
      <c r="I231" s="35" t="s">
        <v>25</v>
      </c>
      <c r="J231" s="35" t="s">
        <v>1297</v>
      </c>
      <c r="K231" s="35" t="s">
        <v>46</v>
      </c>
      <c r="L231" s="36" t="s">
        <v>1290</v>
      </c>
      <c r="M231" s="37">
        <v>8379</v>
      </c>
      <c r="N231" s="39">
        <v>22.96</v>
      </c>
      <c r="O231" s="39">
        <v>65.353999999999999</v>
      </c>
      <c r="P231" s="38">
        <v>7.8</v>
      </c>
      <c r="Q231" s="38">
        <v>0.17899999999999999</v>
      </c>
      <c r="R231" s="38">
        <v>342.68900000000002</v>
      </c>
      <c r="S231" s="38">
        <v>40.9</v>
      </c>
      <c r="T231" s="38">
        <v>0.93899999999999995</v>
      </c>
      <c r="U231" s="38">
        <v>83.787000000000006</v>
      </c>
      <c r="V231" s="38">
        <v>10</v>
      </c>
      <c r="W231" s="38">
        <v>0.23</v>
      </c>
      <c r="X231" s="38"/>
      <c r="Y231" s="38"/>
      <c r="Z231" s="38"/>
      <c r="AA231" s="38"/>
      <c r="AB231" s="38"/>
      <c r="AC231" s="38"/>
      <c r="AD231" s="44">
        <v>19.540579999999999</v>
      </c>
      <c r="AE231" s="44">
        <v>52.203240000000001</v>
      </c>
      <c r="AF231" s="42" t="s">
        <v>1298</v>
      </c>
      <c r="AG231" s="42" t="s">
        <v>2823</v>
      </c>
      <c r="AH231" s="37">
        <v>19.54055</v>
      </c>
      <c r="AI231" s="37">
        <v>52.203389999999999</v>
      </c>
      <c r="AJ231" s="42" t="s">
        <v>2476</v>
      </c>
      <c r="AK231" s="42" t="s">
        <v>2477</v>
      </c>
    </row>
    <row r="232" spans="1:37" s="43" customFormat="1" ht="125.1" customHeight="1" x14ac:dyDescent="0.3">
      <c r="A232" s="67">
        <v>229</v>
      </c>
      <c r="B232" s="180" t="s">
        <v>1284</v>
      </c>
      <c r="C232" s="35" t="s">
        <v>2184</v>
      </c>
      <c r="D232" s="35" t="s">
        <v>2262</v>
      </c>
      <c r="E232" s="35" t="s">
        <v>1300</v>
      </c>
      <c r="F232" s="35" t="s">
        <v>2327</v>
      </c>
      <c r="G232" s="35" t="s">
        <v>1146</v>
      </c>
      <c r="H232" s="35" t="s">
        <v>1301</v>
      </c>
      <c r="I232" s="35" t="s">
        <v>25</v>
      </c>
      <c r="J232" s="35" t="s">
        <v>1302</v>
      </c>
      <c r="K232" s="35" t="s">
        <v>46</v>
      </c>
      <c r="L232" s="36" t="s">
        <v>1303</v>
      </c>
      <c r="M232" s="37">
        <v>4246</v>
      </c>
      <c r="N232" s="39">
        <v>11.63</v>
      </c>
      <c r="O232" s="39">
        <v>67.411000000000001</v>
      </c>
      <c r="P232" s="38">
        <v>15.875</v>
      </c>
      <c r="Q232" s="38">
        <v>0.185</v>
      </c>
      <c r="R232" s="38">
        <v>254.78299999999999</v>
      </c>
      <c r="S232" s="38">
        <v>60</v>
      </c>
      <c r="T232" s="38">
        <v>0.69799999999999995</v>
      </c>
      <c r="U232" s="38">
        <v>83.866</v>
      </c>
      <c r="V232" s="38">
        <v>19.75</v>
      </c>
      <c r="W232" s="38">
        <v>0.23</v>
      </c>
      <c r="X232" s="38"/>
      <c r="Y232" s="38"/>
      <c r="Z232" s="38"/>
      <c r="AA232" s="38"/>
      <c r="AB232" s="38"/>
      <c r="AC232" s="38"/>
      <c r="AD232" s="44">
        <v>19.415019999999998</v>
      </c>
      <c r="AE232" s="44">
        <v>52.177680000000002</v>
      </c>
      <c r="AF232" s="42" t="s">
        <v>1304</v>
      </c>
      <c r="AG232" s="42" t="s">
        <v>1305</v>
      </c>
      <c r="AH232" s="37">
        <v>19.412330000000001</v>
      </c>
      <c r="AI232" s="37">
        <v>52.179740000000002</v>
      </c>
      <c r="AJ232" s="42" t="s">
        <v>1306</v>
      </c>
      <c r="AK232" s="42" t="s">
        <v>1307</v>
      </c>
    </row>
    <row r="233" spans="1:37" s="43" customFormat="1" ht="125.1" customHeight="1" x14ac:dyDescent="0.3">
      <c r="A233" s="35">
        <v>230</v>
      </c>
      <c r="B233" s="180" t="s">
        <v>1286</v>
      </c>
      <c r="C233" s="35" t="s">
        <v>2185</v>
      </c>
      <c r="D233" s="35" t="s">
        <v>2263</v>
      </c>
      <c r="E233" s="35" t="s">
        <v>1309</v>
      </c>
      <c r="F233" s="35" t="s">
        <v>2328</v>
      </c>
      <c r="G233" s="35" t="s">
        <v>1146</v>
      </c>
      <c r="H233" s="35" t="s">
        <v>1165</v>
      </c>
      <c r="I233" s="35" t="s">
        <v>25</v>
      </c>
      <c r="J233" s="35" t="s">
        <v>1310</v>
      </c>
      <c r="K233" s="35" t="s">
        <v>46</v>
      </c>
      <c r="L233" s="36" t="s">
        <v>1173</v>
      </c>
      <c r="M233" s="37">
        <v>1123</v>
      </c>
      <c r="N233" s="39">
        <v>3.08</v>
      </c>
      <c r="O233" s="39">
        <v>24.5</v>
      </c>
      <c r="P233" s="38">
        <v>21.817</v>
      </c>
      <c r="Q233" s="38">
        <v>6.7000000000000004E-2</v>
      </c>
      <c r="R233" s="38">
        <v>130</v>
      </c>
      <c r="S233" s="38">
        <v>115.761</v>
      </c>
      <c r="T233" s="38">
        <v>0.35599999999999998</v>
      </c>
      <c r="U233" s="38">
        <v>28.5</v>
      </c>
      <c r="V233" s="38">
        <v>25.378</v>
      </c>
      <c r="W233" s="38">
        <v>7.8E-2</v>
      </c>
      <c r="X233" s="38"/>
      <c r="Y233" s="38"/>
      <c r="Z233" s="38"/>
      <c r="AA233" s="38"/>
      <c r="AB233" s="38"/>
      <c r="AC233" s="38"/>
      <c r="AD233" s="44">
        <v>19.294519000000001</v>
      </c>
      <c r="AE233" s="44">
        <v>52.302607000000002</v>
      </c>
      <c r="AF233" s="42" t="s">
        <v>1966</v>
      </c>
      <c r="AG233" s="42" t="s">
        <v>1967</v>
      </c>
      <c r="AH233" s="37">
        <v>19.296389999999999</v>
      </c>
      <c r="AI233" s="37">
        <v>52.302779999999998</v>
      </c>
      <c r="AJ233" s="42" t="s">
        <v>1311</v>
      </c>
      <c r="AK233" s="42" t="s">
        <v>1312</v>
      </c>
    </row>
    <row r="234" spans="1:37" s="43" customFormat="1" ht="125.1" customHeight="1" x14ac:dyDescent="0.3">
      <c r="A234" s="67">
        <v>231</v>
      </c>
      <c r="B234" s="180" t="s">
        <v>1295</v>
      </c>
      <c r="C234" s="35" t="s">
        <v>2186</v>
      </c>
      <c r="D234" s="35" t="s">
        <v>2478</v>
      </c>
      <c r="E234" s="35" t="s">
        <v>1314</v>
      </c>
      <c r="F234" s="35" t="s">
        <v>2329</v>
      </c>
      <c r="G234" s="35" t="s">
        <v>1146</v>
      </c>
      <c r="H234" s="35" t="s">
        <v>1215</v>
      </c>
      <c r="I234" s="35" t="s">
        <v>25</v>
      </c>
      <c r="J234" s="35" t="s">
        <v>1315</v>
      </c>
      <c r="K234" s="35" t="s">
        <v>46</v>
      </c>
      <c r="L234" s="36" t="s">
        <v>1217</v>
      </c>
      <c r="M234" s="37">
        <v>2939</v>
      </c>
      <c r="N234" s="39">
        <v>8.0500000000000007</v>
      </c>
      <c r="O234" s="39">
        <v>32.329000000000001</v>
      </c>
      <c r="P234" s="38">
        <v>11</v>
      </c>
      <c r="Q234" s="38">
        <v>8.8999999999999996E-2</v>
      </c>
      <c r="R234" s="38">
        <v>172.52</v>
      </c>
      <c r="S234" s="38">
        <v>58.7</v>
      </c>
      <c r="T234" s="38">
        <v>0.47299999999999998</v>
      </c>
      <c r="U234" s="38">
        <v>20.573</v>
      </c>
      <c r="V234" s="38">
        <v>7</v>
      </c>
      <c r="W234" s="38">
        <v>5.6000000000000001E-2</v>
      </c>
      <c r="X234" s="38"/>
      <c r="Y234" s="38"/>
      <c r="Z234" s="38"/>
      <c r="AA234" s="38"/>
      <c r="AB234" s="38"/>
      <c r="AC234" s="38"/>
      <c r="AD234" s="44">
        <v>19.621690000000001</v>
      </c>
      <c r="AE234" s="44">
        <v>52.227170000000001</v>
      </c>
      <c r="AF234" s="42" t="s">
        <v>2479</v>
      </c>
      <c r="AG234" s="42" t="s">
        <v>2480</v>
      </c>
      <c r="AH234" s="37">
        <v>19.600670000000001</v>
      </c>
      <c r="AI234" s="37">
        <v>52.22383</v>
      </c>
      <c r="AJ234" s="42" t="s">
        <v>1316</v>
      </c>
      <c r="AK234" s="42" t="s">
        <v>2481</v>
      </c>
    </row>
    <row r="235" spans="1:37" s="43" customFormat="1" ht="125.1" customHeight="1" x14ac:dyDescent="0.3">
      <c r="A235" s="35">
        <v>232</v>
      </c>
      <c r="B235" s="180" t="s">
        <v>1299</v>
      </c>
      <c r="C235" s="35" t="s">
        <v>2187</v>
      </c>
      <c r="D235" s="35" t="s">
        <v>2264</v>
      </c>
      <c r="E235" s="35" t="s">
        <v>1318</v>
      </c>
      <c r="F235" s="35" t="s">
        <v>2330</v>
      </c>
      <c r="G235" s="35" t="s">
        <v>1057</v>
      </c>
      <c r="H235" s="35" t="s">
        <v>1259</v>
      </c>
      <c r="I235" s="35" t="s">
        <v>25</v>
      </c>
      <c r="J235" s="35" t="s">
        <v>1319</v>
      </c>
      <c r="K235" s="35" t="s">
        <v>46</v>
      </c>
      <c r="L235" s="36" t="s">
        <v>1276</v>
      </c>
      <c r="M235" s="37">
        <v>3526</v>
      </c>
      <c r="N235" s="39">
        <v>9.66</v>
      </c>
      <c r="O235" s="39">
        <v>53.594999999999999</v>
      </c>
      <c r="P235" s="38">
        <v>15.2</v>
      </c>
      <c r="Q235" s="38">
        <v>0.14699999999999999</v>
      </c>
      <c r="R235" s="38">
        <v>290.89499999999998</v>
      </c>
      <c r="S235" s="38">
        <v>82.5</v>
      </c>
      <c r="T235" s="38">
        <v>0.79700000000000004</v>
      </c>
      <c r="U235" s="38">
        <v>55.006</v>
      </c>
      <c r="V235" s="38">
        <v>15.6</v>
      </c>
      <c r="W235" s="38">
        <v>0.151</v>
      </c>
      <c r="X235" s="38"/>
      <c r="Y235" s="38"/>
      <c r="Z235" s="38"/>
      <c r="AA235" s="38"/>
      <c r="AB235" s="38"/>
      <c r="AC235" s="38"/>
      <c r="AD235" s="44">
        <v>19.84356</v>
      </c>
      <c r="AE235" s="44">
        <v>52.08858</v>
      </c>
      <c r="AF235" s="42" t="s">
        <v>1320</v>
      </c>
      <c r="AG235" s="42" t="s">
        <v>1321</v>
      </c>
      <c r="AH235" s="37">
        <v>19.175329999999999</v>
      </c>
      <c r="AI235" s="37">
        <v>52.075220000000002</v>
      </c>
      <c r="AJ235" s="42" t="s">
        <v>1322</v>
      </c>
      <c r="AK235" s="42" t="s">
        <v>1323</v>
      </c>
    </row>
    <row r="236" spans="1:37" s="43" customFormat="1" ht="125.1" customHeight="1" x14ac:dyDescent="0.3">
      <c r="A236" s="67">
        <v>233</v>
      </c>
      <c r="B236" s="180" t="s">
        <v>1308</v>
      </c>
      <c r="C236" s="35" t="s">
        <v>2188</v>
      </c>
      <c r="D236" s="35" t="s">
        <v>2265</v>
      </c>
      <c r="E236" s="35" t="s">
        <v>1325</v>
      </c>
      <c r="F236" s="35" t="s">
        <v>2331</v>
      </c>
      <c r="G236" s="35" t="s">
        <v>1057</v>
      </c>
      <c r="H236" s="35" t="s">
        <v>1326</v>
      </c>
      <c r="I236" s="35" t="s">
        <v>25</v>
      </c>
      <c r="J236" s="35" t="s">
        <v>1327</v>
      </c>
      <c r="K236" s="35" t="s">
        <v>46</v>
      </c>
      <c r="L236" s="36" t="s">
        <v>1240</v>
      </c>
      <c r="M236" s="37">
        <v>2596</v>
      </c>
      <c r="N236" s="39">
        <v>7.11</v>
      </c>
      <c r="O236" s="39">
        <v>91.379000000000005</v>
      </c>
      <c r="P236" s="38">
        <v>35.200000000000003</v>
      </c>
      <c r="Q236" s="38">
        <v>0.25</v>
      </c>
      <c r="R236" s="38">
        <v>177.047</v>
      </c>
      <c r="S236" s="38">
        <v>68.2</v>
      </c>
      <c r="T236" s="38">
        <v>0.48499999999999999</v>
      </c>
      <c r="U236" s="38">
        <v>33.747999999999998</v>
      </c>
      <c r="V236" s="38">
        <v>13</v>
      </c>
      <c r="W236" s="38">
        <v>9.1999999999999998E-2</v>
      </c>
      <c r="X236" s="38"/>
      <c r="Y236" s="38"/>
      <c r="Z236" s="38"/>
      <c r="AA236" s="38"/>
      <c r="AB236" s="38"/>
      <c r="AC236" s="38"/>
      <c r="AD236" s="44">
        <v>19.28783</v>
      </c>
      <c r="AE236" s="44">
        <v>52.146349999999998</v>
      </c>
      <c r="AF236" s="42" t="s">
        <v>2482</v>
      </c>
      <c r="AG236" s="42" t="s">
        <v>2483</v>
      </c>
      <c r="AH236" s="37">
        <v>19.287669999999999</v>
      </c>
      <c r="AI236" s="37">
        <v>52.146030000000003</v>
      </c>
      <c r="AJ236" s="42" t="s">
        <v>2484</v>
      </c>
      <c r="AK236" s="42" t="s">
        <v>2485</v>
      </c>
    </row>
    <row r="237" spans="1:37" s="43" customFormat="1" ht="125.1" customHeight="1" x14ac:dyDescent="0.3">
      <c r="A237" s="35">
        <v>234</v>
      </c>
      <c r="B237" s="180" t="s">
        <v>1313</v>
      </c>
      <c r="C237" s="35" t="s">
        <v>2189</v>
      </c>
      <c r="D237" s="35" t="s">
        <v>2266</v>
      </c>
      <c r="E237" s="35" t="s">
        <v>1329</v>
      </c>
      <c r="F237" s="35" t="s">
        <v>1330</v>
      </c>
      <c r="G237" s="35" t="s">
        <v>1194</v>
      </c>
      <c r="H237" s="35" t="s">
        <v>1331</v>
      </c>
      <c r="I237" s="35" t="s">
        <v>25</v>
      </c>
      <c r="J237" s="35" t="s">
        <v>1332</v>
      </c>
      <c r="K237" s="35" t="s">
        <v>46</v>
      </c>
      <c r="L237" s="36" t="s">
        <v>1333</v>
      </c>
      <c r="M237" s="37">
        <v>2362</v>
      </c>
      <c r="N237" s="39">
        <v>6.47</v>
      </c>
      <c r="O237" s="39">
        <v>4.0149999999999997</v>
      </c>
      <c r="P237" s="38">
        <v>1.7</v>
      </c>
      <c r="Q237" s="38">
        <v>1.0999999999999999E-2</v>
      </c>
      <c r="R237" s="38">
        <v>23.62</v>
      </c>
      <c r="S237" s="38">
        <v>10</v>
      </c>
      <c r="T237" s="38">
        <v>6.5000000000000002E-2</v>
      </c>
      <c r="U237" s="38">
        <v>6.6139999999999999</v>
      </c>
      <c r="V237" s="38">
        <v>2.8</v>
      </c>
      <c r="W237" s="38">
        <v>1.7999999999999999E-2</v>
      </c>
      <c r="X237" s="38"/>
      <c r="Y237" s="38"/>
      <c r="Z237" s="38"/>
      <c r="AA237" s="38"/>
      <c r="AB237" s="38"/>
      <c r="AC237" s="38"/>
      <c r="AD237" s="44">
        <v>20.019400000000001</v>
      </c>
      <c r="AE237" s="44">
        <v>52.218339999999998</v>
      </c>
      <c r="AF237" s="42" t="s">
        <v>2486</v>
      </c>
      <c r="AG237" s="42" t="s">
        <v>2487</v>
      </c>
      <c r="AH237" s="37">
        <v>20.018170000000001</v>
      </c>
      <c r="AI237" s="37">
        <v>52.228789999999996</v>
      </c>
      <c r="AJ237" s="42" t="s">
        <v>1334</v>
      </c>
      <c r="AK237" s="42" t="s">
        <v>1335</v>
      </c>
    </row>
    <row r="238" spans="1:37" s="43" customFormat="1" ht="125.1" customHeight="1" x14ac:dyDescent="0.3">
      <c r="A238" s="67">
        <v>235</v>
      </c>
      <c r="B238" s="180" t="s">
        <v>1317</v>
      </c>
      <c r="C238" s="35" t="s">
        <v>2190</v>
      </c>
      <c r="D238" s="35" t="s">
        <v>2488</v>
      </c>
      <c r="E238" s="35" t="s">
        <v>1337</v>
      </c>
      <c r="F238" s="35" t="s">
        <v>2332</v>
      </c>
      <c r="G238" s="35" t="s">
        <v>1194</v>
      </c>
      <c r="H238" s="35" t="s">
        <v>1338</v>
      </c>
      <c r="I238" s="35" t="s">
        <v>25</v>
      </c>
      <c r="J238" s="35" t="s">
        <v>1339</v>
      </c>
      <c r="K238" s="35" t="s">
        <v>46</v>
      </c>
      <c r="L238" s="36" t="s">
        <v>1340</v>
      </c>
      <c r="M238" s="37">
        <v>5078</v>
      </c>
      <c r="N238" s="39">
        <v>13.91</v>
      </c>
      <c r="O238" s="39">
        <v>15.234999999999999</v>
      </c>
      <c r="P238" s="38">
        <v>3</v>
      </c>
      <c r="Q238" s="38">
        <v>4.2000000000000003E-2</v>
      </c>
      <c r="R238" s="38">
        <v>284.38400000000001</v>
      </c>
      <c r="S238" s="38">
        <v>56</v>
      </c>
      <c r="T238" s="38">
        <v>0.77900000000000003</v>
      </c>
      <c r="U238" s="38">
        <v>248.83600000000001</v>
      </c>
      <c r="V238" s="38">
        <v>49</v>
      </c>
      <c r="W238" s="38">
        <v>0.68200000000000005</v>
      </c>
      <c r="X238" s="38"/>
      <c r="Y238" s="38"/>
      <c r="Z238" s="38"/>
      <c r="AA238" s="38"/>
      <c r="AB238" s="38"/>
      <c r="AC238" s="38"/>
      <c r="AD238" s="44">
        <v>20.06944</v>
      </c>
      <c r="AE238" s="44">
        <v>52.068060000000003</v>
      </c>
      <c r="AF238" s="42" t="s">
        <v>2489</v>
      </c>
      <c r="AG238" s="42" t="s">
        <v>2490</v>
      </c>
      <c r="AH238" s="37">
        <v>20.067309999999999</v>
      </c>
      <c r="AI238" s="37">
        <v>52.068399999999997</v>
      </c>
      <c r="AJ238" s="42" t="s">
        <v>2491</v>
      </c>
      <c r="AK238" s="42" t="s">
        <v>2492</v>
      </c>
    </row>
    <row r="239" spans="1:37" s="43" customFormat="1" ht="125.1" customHeight="1" x14ac:dyDescent="0.3">
      <c r="A239" s="35">
        <v>236</v>
      </c>
      <c r="B239" s="180" t="s">
        <v>1324</v>
      </c>
      <c r="C239" s="35" t="s">
        <v>2191</v>
      </c>
      <c r="D239" s="35" t="s">
        <v>2493</v>
      </c>
      <c r="E239" s="35" t="s">
        <v>1342</v>
      </c>
      <c r="F239" s="35" t="s">
        <v>2333</v>
      </c>
      <c r="G239" s="35" t="s">
        <v>1084</v>
      </c>
      <c r="H239" s="35" t="s">
        <v>1199</v>
      </c>
      <c r="I239" s="35" t="s">
        <v>1343</v>
      </c>
      <c r="J239" s="35" t="s">
        <v>1344</v>
      </c>
      <c r="K239" s="35" t="s">
        <v>46</v>
      </c>
      <c r="L239" s="36" t="s">
        <v>1345</v>
      </c>
      <c r="M239" s="37">
        <v>1056196</v>
      </c>
      <c r="N239" s="39">
        <v>2893.69</v>
      </c>
      <c r="O239" s="39">
        <v>11512.532999999999</v>
      </c>
      <c r="P239" s="38">
        <v>10.9</v>
      </c>
      <c r="Q239" s="38">
        <v>31.541</v>
      </c>
      <c r="R239" s="38">
        <v>49113.116999999998</v>
      </c>
      <c r="S239" s="38">
        <v>46.5</v>
      </c>
      <c r="T239" s="38">
        <v>134.55600000000001</v>
      </c>
      <c r="U239" s="38">
        <v>18673.545999999998</v>
      </c>
      <c r="V239" s="38">
        <v>17.68</v>
      </c>
      <c r="W239" s="38">
        <v>51.16</v>
      </c>
      <c r="X239" s="38">
        <v>9928</v>
      </c>
      <c r="Y239" s="38">
        <v>9.4</v>
      </c>
      <c r="Z239" s="38">
        <v>27.2</v>
      </c>
      <c r="AA239" s="38">
        <v>1468</v>
      </c>
      <c r="AB239" s="38">
        <v>1.39</v>
      </c>
      <c r="AC239" s="38">
        <v>4.0220000000000002</v>
      </c>
      <c r="AD239" s="44">
        <v>20.26971</v>
      </c>
      <c r="AE239" s="44">
        <v>51.789700000000003</v>
      </c>
      <c r="AF239" s="42" t="s">
        <v>1346</v>
      </c>
      <c r="AG239" s="42" t="s">
        <v>1347</v>
      </c>
      <c r="AH239" s="37">
        <v>20.26521</v>
      </c>
      <c r="AI239" s="37">
        <v>51.792990000000003</v>
      </c>
      <c r="AJ239" s="42" t="s">
        <v>1348</v>
      </c>
      <c r="AK239" s="42" t="s">
        <v>1349</v>
      </c>
    </row>
    <row r="240" spans="1:37" s="43" customFormat="1" ht="125.1" customHeight="1" x14ac:dyDescent="0.3">
      <c r="A240" s="67">
        <v>237</v>
      </c>
      <c r="B240" s="180" t="s">
        <v>1328</v>
      </c>
      <c r="C240" s="35" t="s">
        <v>2192</v>
      </c>
      <c r="D240" s="35" t="s">
        <v>2267</v>
      </c>
      <c r="E240" s="35" t="s">
        <v>1351</v>
      </c>
      <c r="F240" s="35" t="s">
        <v>2334</v>
      </c>
      <c r="G240" s="35" t="s">
        <v>1084</v>
      </c>
      <c r="H240" s="35" t="s">
        <v>1199</v>
      </c>
      <c r="I240" s="35" t="s">
        <v>25</v>
      </c>
      <c r="J240" s="35" t="s">
        <v>1352</v>
      </c>
      <c r="K240" s="35" t="s">
        <v>46</v>
      </c>
      <c r="L240" s="36" t="s">
        <v>1200</v>
      </c>
      <c r="M240" s="37">
        <v>25908</v>
      </c>
      <c r="N240" s="39">
        <v>70.98</v>
      </c>
      <c r="O240" s="39">
        <v>581.63499999999999</v>
      </c>
      <c r="P240" s="38">
        <v>22.45</v>
      </c>
      <c r="Q240" s="38">
        <v>1.5940000000000001</v>
      </c>
      <c r="R240" s="38">
        <v>2266.9499999999998</v>
      </c>
      <c r="S240" s="38">
        <v>87.5</v>
      </c>
      <c r="T240" s="38">
        <v>6.2110000000000003</v>
      </c>
      <c r="U240" s="38">
        <v>470.23</v>
      </c>
      <c r="V240" s="38">
        <v>18.149999999999999</v>
      </c>
      <c r="W240" s="38">
        <v>1.288</v>
      </c>
      <c r="X240" s="38"/>
      <c r="Y240" s="38"/>
      <c r="Z240" s="38"/>
      <c r="AA240" s="38"/>
      <c r="AB240" s="38"/>
      <c r="AC240" s="38"/>
      <c r="AD240" s="44">
        <v>20.283339999999999</v>
      </c>
      <c r="AE240" s="44">
        <v>51.834359999999997</v>
      </c>
      <c r="AF240" s="42" t="s">
        <v>1353</v>
      </c>
      <c r="AG240" s="42" t="s">
        <v>1354</v>
      </c>
      <c r="AH240" s="37">
        <v>20.283660000000001</v>
      </c>
      <c r="AI240" s="37">
        <v>51.83428</v>
      </c>
      <c r="AJ240" s="42" t="s">
        <v>1355</v>
      </c>
      <c r="AK240" s="42" t="s">
        <v>1356</v>
      </c>
    </row>
    <row r="241" spans="1:37" s="43" customFormat="1" ht="125.1" customHeight="1" x14ac:dyDescent="0.3">
      <c r="A241" s="35">
        <v>238</v>
      </c>
      <c r="B241" s="180" t="s">
        <v>1336</v>
      </c>
      <c r="C241" s="35" t="s">
        <v>2193</v>
      </c>
      <c r="D241" s="35" t="s">
        <v>2268</v>
      </c>
      <c r="E241" s="35" t="s">
        <v>1358</v>
      </c>
      <c r="F241" s="35" t="s">
        <v>2335</v>
      </c>
      <c r="G241" s="35" t="s">
        <v>1065</v>
      </c>
      <c r="H241" s="35" t="s">
        <v>1359</v>
      </c>
      <c r="I241" s="35" t="s">
        <v>25</v>
      </c>
      <c r="J241" s="35" t="s">
        <v>1360</v>
      </c>
      <c r="K241" s="35" t="s">
        <v>46</v>
      </c>
      <c r="L241" s="36" t="s">
        <v>1361</v>
      </c>
      <c r="M241" s="37">
        <v>2449</v>
      </c>
      <c r="N241" s="39">
        <v>6.71</v>
      </c>
      <c r="O241" s="39">
        <v>8.5719999999999992</v>
      </c>
      <c r="P241" s="38">
        <v>3.5</v>
      </c>
      <c r="Q241" s="38">
        <v>2.3E-2</v>
      </c>
      <c r="R241" s="38">
        <v>133.47</v>
      </c>
      <c r="S241" s="38">
        <v>54.5</v>
      </c>
      <c r="T241" s="38">
        <v>0.36599999999999999</v>
      </c>
      <c r="U241" s="38">
        <v>11.51</v>
      </c>
      <c r="V241" s="38">
        <v>4.7</v>
      </c>
      <c r="W241" s="38">
        <v>3.2000000000000001E-2</v>
      </c>
      <c r="X241" s="38"/>
      <c r="Y241" s="38"/>
      <c r="Z241" s="38"/>
      <c r="AA241" s="38"/>
      <c r="AB241" s="38"/>
      <c r="AC241" s="38"/>
      <c r="AD241" s="44">
        <v>20.082660000000001</v>
      </c>
      <c r="AE241" s="44">
        <v>51.956710000000001</v>
      </c>
      <c r="AF241" s="42" t="s">
        <v>2686</v>
      </c>
      <c r="AG241" s="42" t="s">
        <v>2824</v>
      </c>
      <c r="AH241" s="37">
        <v>20.08278</v>
      </c>
      <c r="AI241" s="37">
        <v>51.955329999999996</v>
      </c>
      <c r="AJ241" s="42" t="s">
        <v>1362</v>
      </c>
      <c r="AK241" s="42" t="s">
        <v>1363</v>
      </c>
    </row>
    <row r="242" spans="1:37" s="43" customFormat="1" ht="125.1" customHeight="1" x14ac:dyDescent="0.3">
      <c r="A242" s="67">
        <v>239</v>
      </c>
      <c r="B242" s="180" t="s">
        <v>1341</v>
      </c>
      <c r="C242" s="35" t="s">
        <v>2194</v>
      </c>
      <c r="D242" s="35" t="s">
        <v>2269</v>
      </c>
      <c r="E242" s="35" t="s">
        <v>1365</v>
      </c>
      <c r="F242" s="35" t="s">
        <v>2336</v>
      </c>
      <c r="G242" s="35" t="s">
        <v>1146</v>
      </c>
      <c r="H242" s="35" t="s">
        <v>1165</v>
      </c>
      <c r="I242" s="35" t="s">
        <v>25</v>
      </c>
      <c r="J242" s="35" t="s">
        <v>1366</v>
      </c>
      <c r="K242" s="35" t="s">
        <v>46</v>
      </c>
      <c r="L242" s="36" t="s">
        <v>1367</v>
      </c>
      <c r="M242" s="37">
        <v>28991</v>
      </c>
      <c r="N242" s="39">
        <v>79.430000000000007</v>
      </c>
      <c r="O242" s="39">
        <v>85.522999999999996</v>
      </c>
      <c r="P242" s="38">
        <v>2.95</v>
      </c>
      <c r="Q242" s="38">
        <v>0.23400000000000001</v>
      </c>
      <c r="R242" s="38">
        <v>1116.153</v>
      </c>
      <c r="S242" s="38">
        <v>38.5</v>
      </c>
      <c r="T242" s="38">
        <v>3.0579999999999998</v>
      </c>
      <c r="U242" s="38">
        <v>379.78199999999998</v>
      </c>
      <c r="V242" s="38">
        <v>13.1</v>
      </c>
      <c r="W242" s="38">
        <v>1.04</v>
      </c>
      <c r="X242" s="38">
        <v>462.41</v>
      </c>
      <c r="Y242" s="38">
        <v>15.95</v>
      </c>
      <c r="Z242" s="38">
        <v>1.2669999999999999</v>
      </c>
      <c r="AA242" s="38">
        <v>4.3499999999999996</v>
      </c>
      <c r="AB242" s="38">
        <v>0.15</v>
      </c>
      <c r="AC242" s="38">
        <v>1.2E-2</v>
      </c>
      <c r="AD242" s="44">
        <v>19.288900000000002</v>
      </c>
      <c r="AE242" s="44">
        <v>52.360320000000002</v>
      </c>
      <c r="AF242" s="42" t="s">
        <v>2687</v>
      </c>
      <c r="AG242" s="42" t="s">
        <v>2825</v>
      </c>
      <c r="AH242" s="37">
        <v>19.290679999999998</v>
      </c>
      <c r="AI242" s="37">
        <v>52.35886</v>
      </c>
      <c r="AJ242" s="42" t="s">
        <v>2494</v>
      </c>
      <c r="AK242" s="42" t="s">
        <v>2495</v>
      </c>
    </row>
    <row r="243" spans="1:37" s="43" customFormat="1" ht="145.5" customHeight="1" x14ac:dyDescent="0.3">
      <c r="A243" s="35">
        <v>240</v>
      </c>
      <c r="B243" s="180" t="s">
        <v>1350</v>
      </c>
      <c r="C243" s="35" t="s">
        <v>2195</v>
      </c>
      <c r="D243" s="35" t="s">
        <v>2496</v>
      </c>
      <c r="E243" s="35" t="s">
        <v>1369</v>
      </c>
      <c r="F243" s="35" t="s">
        <v>2337</v>
      </c>
      <c r="G243" s="35" t="s">
        <v>1106</v>
      </c>
      <c r="H243" s="35" t="s">
        <v>1370</v>
      </c>
      <c r="I243" s="35" t="s">
        <v>25</v>
      </c>
      <c r="J243" s="35" t="s">
        <v>1371</v>
      </c>
      <c r="K243" s="35" t="s">
        <v>46</v>
      </c>
      <c r="L243" s="36" t="s">
        <v>1285</v>
      </c>
      <c r="M243" s="37">
        <v>120077</v>
      </c>
      <c r="N243" s="39">
        <v>328.98</v>
      </c>
      <c r="O243" s="39">
        <v>441.88299999999998</v>
      </c>
      <c r="P243" s="38">
        <v>3.68</v>
      </c>
      <c r="Q243" s="38">
        <v>1.2110000000000001</v>
      </c>
      <c r="R243" s="38">
        <v>2471.1849999999999</v>
      </c>
      <c r="S243" s="38">
        <v>20.58</v>
      </c>
      <c r="T243" s="38">
        <v>6.77</v>
      </c>
      <c r="U243" s="38">
        <v>552.35400000000004</v>
      </c>
      <c r="V243" s="38">
        <v>4.5999999999999996</v>
      </c>
      <c r="W243" s="38">
        <v>1.5129999999999999</v>
      </c>
      <c r="X243" s="38">
        <v>2281.4630000000002</v>
      </c>
      <c r="Y243" s="38">
        <v>19</v>
      </c>
      <c r="Z243" s="38">
        <v>6.2510000000000003</v>
      </c>
      <c r="AA243" s="38">
        <v>21.614000000000001</v>
      </c>
      <c r="AB243" s="38">
        <v>0.18</v>
      </c>
      <c r="AC243" s="38">
        <v>5.8999999999999997E-2</v>
      </c>
      <c r="AD243" s="44">
        <v>19.797370000000001</v>
      </c>
      <c r="AE243" s="44">
        <v>51.868830000000003</v>
      </c>
      <c r="AF243" s="42" t="s">
        <v>2688</v>
      </c>
      <c r="AG243" s="42" t="s">
        <v>2826</v>
      </c>
      <c r="AH243" s="37">
        <v>19.81305</v>
      </c>
      <c r="AI243" s="37">
        <v>51.871200000000002</v>
      </c>
      <c r="AJ243" s="42" t="s">
        <v>2497</v>
      </c>
      <c r="AK243" s="42" t="s">
        <v>2498</v>
      </c>
    </row>
    <row r="244" spans="1:37" s="43" customFormat="1" ht="155.25" customHeight="1" x14ac:dyDescent="0.3">
      <c r="A244" s="67">
        <v>241</v>
      </c>
      <c r="B244" s="180" t="s">
        <v>1357</v>
      </c>
      <c r="C244" s="35" t="s">
        <v>2196</v>
      </c>
      <c r="D244" s="35" t="s">
        <v>2499</v>
      </c>
      <c r="E244" s="35" t="s">
        <v>1373</v>
      </c>
      <c r="F244" s="35" t="s">
        <v>2338</v>
      </c>
      <c r="G244" s="35" t="s">
        <v>1146</v>
      </c>
      <c r="H244" s="35" t="s">
        <v>1374</v>
      </c>
      <c r="I244" s="35" t="s">
        <v>1343</v>
      </c>
      <c r="J244" s="35" t="s">
        <v>1375</v>
      </c>
      <c r="K244" s="35" t="s">
        <v>46</v>
      </c>
      <c r="L244" s="36" t="s">
        <v>1217</v>
      </c>
      <c r="M244" s="37">
        <v>91810</v>
      </c>
      <c r="N244" s="39">
        <v>251.53</v>
      </c>
      <c r="O244" s="39">
        <v>489.34699999999998</v>
      </c>
      <c r="P244" s="38">
        <v>5.33</v>
      </c>
      <c r="Q244" s="38">
        <v>1.341</v>
      </c>
      <c r="R244" s="38">
        <v>4590.5</v>
      </c>
      <c r="S244" s="38">
        <v>50</v>
      </c>
      <c r="T244" s="38">
        <v>12.577</v>
      </c>
      <c r="U244" s="38">
        <v>764.77700000000004</v>
      </c>
      <c r="V244" s="38">
        <v>8.33</v>
      </c>
      <c r="W244" s="38">
        <v>2.0950000000000002</v>
      </c>
      <c r="X244" s="38">
        <v>1019</v>
      </c>
      <c r="Y244" s="38">
        <v>11.099</v>
      </c>
      <c r="Z244" s="38">
        <v>2.7919999999999998</v>
      </c>
      <c r="AA244" s="38">
        <v>103</v>
      </c>
      <c r="AB244" s="38">
        <v>1.1220000000000001</v>
      </c>
      <c r="AC244" s="38">
        <v>0.28199999999999997</v>
      </c>
      <c r="AD244" s="44">
        <v>19.11806</v>
      </c>
      <c r="AE244" s="44">
        <v>52.321390000000001</v>
      </c>
      <c r="AF244" s="42" t="s">
        <v>2689</v>
      </c>
      <c r="AG244" s="42" t="s">
        <v>1094</v>
      </c>
      <c r="AH244" s="37">
        <v>19.446429999999999</v>
      </c>
      <c r="AI244" s="37">
        <v>52.318100000000001</v>
      </c>
      <c r="AJ244" s="42" t="s">
        <v>2500</v>
      </c>
      <c r="AK244" s="42" t="s">
        <v>2501</v>
      </c>
    </row>
    <row r="245" spans="1:37" s="66" customFormat="1" ht="167.25" customHeight="1" x14ac:dyDescent="0.3">
      <c r="A245" s="35">
        <v>242</v>
      </c>
      <c r="B245" s="180" t="s">
        <v>1364</v>
      </c>
      <c r="C245" s="35" t="s">
        <v>2197</v>
      </c>
      <c r="D245" s="35" t="s">
        <v>2270</v>
      </c>
      <c r="E245" s="35" t="s">
        <v>1377</v>
      </c>
      <c r="F245" s="35" t="s">
        <v>1378</v>
      </c>
      <c r="G245" s="35" t="s">
        <v>1065</v>
      </c>
      <c r="H245" s="35" t="s">
        <v>1076</v>
      </c>
      <c r="I245" s="35" t="s">
        <v>25</v>
      </c>
      <c r="J245" s="35" t="s">
        <v>1379</v>
      </c>
      <c r="K245" s="35" t="s">
        <v>46</v>
      </c>
      <c r="L245" s="36" t="s">
        <v>1380</v>
      </c>
      <c r="M245" s="37" t="s">
        <v>2502</v>
      </c>
      <c r="N245" s="39">
        <v>56.76</v>
      </c>
      <c r="O245" s="39">
        <v>136.42400000000001</v>
      </c>
      <c r="P245" s="38">
        <v>27.95</v>
      </c>
      <c r="Q245" s="38">
        <v>1.5860000000000001</v>
      </c>
      <c r="R245" s="38">
        <v>715.06600000000003</v>
      </c>
      <c r="S245" s="38">
        <v>146.5</v>
      </c>
      <c r="T245" s="38">
        <v>8.3149999999999995</v>
      </c>
      <c r="U245" s="38">
        <v>134.22800000000001</v>
      </c>
      <c r="V245" s="38">
        <v>27.5</v>
      </c>
      <c r="W245" s="38">
        <v>1.5609999999999999</v>
      </c>
      <c r="X245" s="38">
        <v>60.036000000000001</v>
      </c>
      <c r="Y245" s="38">
        <v>12.3</v>
      </c>
      <c r="Z245" s="38">
        <v>0.69799999999999995</v>
      </c>
      <c r="AA245" s="38">
        <v>5.7350000000000003</v>
      </c>
      <c r="AB245" s="38">
        <v>1.175</v>
      </c>
      <c r="AC245" s="38">
        <v>6.7000000000000004E-2</v>
      </c>
      <c r="AD245" s="44">
        <v>20.163060000000002</v>
      </c>
      <c r="AE245" s="44">
        <v>52.076250000000002</v>
      </c>
      <c r="AF245" s="42" t="s">
        <v>2503</v>
      </c>
      <c r="AG245" s="42" t="s">
        <v>2504</v>
      </c>
      <c r="AH245" s="37">
        <v>19.178329999999999</v>
      </c>
      <c r="AI245" s="37">
        <v>52.07</v>
      </c>
      <c r="AJ245" s="42" t="s">
        <v>1381</v>
      </c>
      <c r="AK245" s="42" t="s">
        <v>1382</v>
      </c>
    </row>
    <row r="246" spans="1:37" s="43" customFormat="1" ht="125.1" customHeight="1" x14ac:dyDescent="0.3">
      <c r="A246" s="67">
        <v>243</v>
      </c>
      <c r="B246" s="180" t="s">
        <v>1368</v>
      </c>
      <c r="C246" s="35" t="s">
        <v>2198</v>
      </c>
      <c r="D246" s="35" t="s">
        <v>2271</v>
      </c>
      <c r="E246" s="35" t="s">
        <v>1384</v>
      </c>
      <c r="F246" s="35" t="s">
        <v>1385</v>
      </c>
      <c r="G246" s="35" t="s">
        <v>1106</v>
      </c>
      <c r="H246" s="35" t="s">
        <v>1386</v>
      </c>
      <c r="I246" s="35" t="s">
        <v>25</v>
      </c>
      <c r="J246" s="35" t="s">
        <v>1387</v>
      </c>
      <c r="K246" s="35" t="s">
        <v>46</v>
      </c>
      <c r="L246" s="36" t="s">
        <v>1210</v>
      </c>
      <c r="M246" s="37">
        <v>64409</v>
      </c>
      <c r="N246" s="39">
        <v>176.46</v>
      </c>
      <c r="O246" s="39">
        <v>689.17600000000004</v>
      </c>
      <c r="P246" s="38">
        <v>10.7</v>
      </c>
      <c r="Q246" s="38">
        <v>1.8879999999999999</v>
      </c>
      <c r="R246" s="38">
        <v>3503.85</v>
      </c>
      <c r="S246" s="38">
        <v>54.4</v>
      </c>
      <c r="T246" s="38">
        <v>9.6</v>
      </c>
      <c r="U246" s="38">
        <v>739.41499999999996</v>
      </c>
      <c r="V246" s="38">
        <v>11.48</v>
      </c>
      <c r="W246" s="38">
        <v>2.0259999999999998</v>
      </c>
      <c r="X246" s="38"/>
      <c r="Y246" s="38"/>
      <c r="Z246" s="38"/>
      <c r="AA246" s="38"/>
      <c r="AB246" s="38"/>
      <c r="AC246" s="38"/>
      <c r="AD246" s="44">
        <v>19.981439999999999</v>
      </c>
      <c r="AE246" s="44">
        <v>51.821219999999997</v>
      </c>
      <c r="AF246" s="42" t="s">
        <v>1388</v>
      </c>
      <c r="AG246" s="42" t="s">
        <v>1389</v>
      </c>
      <c r="AH246" s="37">
        <v>20.642299999999999</v>
      </c>
      <c r="AI246" s="37">
        <v>52.370449999999998</v>
      </c>
      <c r="AJ246" s="42" t="s">
        <v>1390</v>
      </c>
      <c r="AK246" s="42" t="s">
        <v>1391</v>
      </c>
    </row>
    <row r="247" spans="1:37" s="43" customFormat="1" ht="125.1" customHeight="1" x14ac:dyDescent="0.3">
      <c r="A247" s="35">
        <v>244</v>
      </c>
      <c r="B247" s="180" t="s">
        <v>1372</v>
      </c>
      <c r="C247" s="35" t="s">
        <v>2199</v>
      </c>
      <c r="D247" s="35" t="s">
        <v>2272</v>
      </c>
      <c r="E247" s="35" t="s">
        <v>1394</v>
      </c>
      <c r="F247" s="35" t="s">
        <v>2339</v>
      </c>
      <c r="G247" s="35" t="s">
        <v>1146</v>
      </c>
      <c r="H247" s="35" t="s">
        <v>1171</v>
      </c>
      <c r="I247" s="35" t="s">
        <v>25</v>
      </c>
      <c r="J247" s="35" t="s">
        <v>1395</v>
      </c>
      <c r="K247" s="35" t="s">
        <v>46</v>
      </c>
      <c r="L247" s="36" t="s">
        <v>1173</v>
      </c>
      <c r="M247" s="37">
        <v>44408</v>
      </c>
      <c r="N247" s="39">
        <v>121.67</v>
      </c>
      <c r="O247" s="39">
        <v>347.86099999999999</v>
      </c>
      <c r="P247" s="38">
        <v>7.8330000000000002</v>
      </c>
      <c r="Q247" s="38">
        <v>0.95299999999999996</v>
      </c>
      <c r="R247" s="38">
        <v>4100.3370000000004</v>
      </c>
      <c r="S247" s="38">
        <v>92.332999999999998</v>
      </c>
      <c r="T247" s="38">
        <v>11.234</v>
      </c>
      <c r="U247" s="38">
        <v>666.12</v>
      </c>
      <c r="V247" s="38">
        <v>15</v>
      </c>
      <c r="W247" s="38">
        <v>1.825</v>
      </c>
      <c r="X247" s="38"/>
      <c r="Y247" s="38"/>
      <c r="Z247" s="38"/>
      <c r="AA247" s="38"/>
      <c r="AB247" s="38"/>
      <c r="AC247" s="38"/>
      <c r="AD247" s="44">
        <v>19.342359999999999</v>
      </c>
      <c r="AE247" s="44">
        <v>52.337670000000003</v>
      </c>
      <c r="AF247" s="42" t="s">
        <v>2690</v>
      </c>
      <c r="AG247" s="42" t="s">
        <v>2827</v>
      </c>
      <c r="AH247" s="37">
        <v>19.344909999999999</v>
      </c>
      <c r="AI247" s="37">
        <v>52.340130000000002</v>
      </c>
      <c r="AJ247" s="42" t="s">
        <v>2505</v>
      </c>
      <c r="AK247" s="42" t="s">
        <v>2506</v>
      </c>
    </row>
    <row r="248" spans="1:37" s="43" customFormat="1" ht="125.1" customHeight="1" x14ac:dyDescent="0.3">
      <c r="A248" s="67">
        <v>245</v>
      </c>
      <c r="B248" s="180" t="s">
        <v>1376</v>
      </c>
      <c r="C248" s="35" t="s">
        <v>2200</v>
      </c>
      <c r="D248" s="35" t="s">
        <v>2273</v>
      </c>
      <c r="E248" s="35" t="s">
        <v>1397</v>
      </c>
      <c r="F248" s="35" t="s">
        <v>2340</v>
      </c>
      <c r="G248" s="35" t="s">
        <v>1146</v>
      </c>
      <c r="H248" s="35" t="s">
        <v>1215</v>
      </c>
      <c r="I248" s="35" t="s">
        <v>126</v>
      </c>
      <c r="J248" s="35" t="s">
        <v>1398</v>
      </c>
      <c r="K248" s="35" t="s">
        <v>46</v>
      </c>
      <c r="L248" s="36" t="s">
        <v>1217</v>
      </c>
      <c r="M248" s="37">
        <v>53740</v>
      </c>
      <c r="N248" s="39">
        <v>147.22999999999999</v>
      </c>
      <c r="O248" s="39"/>
      <c r="P248" s="38"/>
      <c r="Q248" s="38"/>
      <c r="R248" s="38"/>
      <c r="S248" s="38"/>
      <c r="T248" s="38"/>
      <c r="U248" s="38">
        <v>229.47</v>
      </c>
      <c r="V248" s="38">
        <v>4.2699999999999996</v>
      </c>
      <c r="W248" s="38">
        <v>0.629</v>
      </c>
      <c r="X248" s="38"/>
      <c r="Y248" s="38"/>
      <c r="Z248" s="38"/>
      <c r="AA248" s="38"/>
      <c r="AB248" s="38"/>
      <c r="AC248" s="38"/>
      <c r="AD248" s="44">
        <v>19.623950000000001</v>
      </c>
      <c r="AE248" s="44">
        <v>52.233229999999999</v>
      </c>
      <c r="AF248" s="42" t="s">
        <v>1399</v>
      </c>
      <c r="AG248" s="42" t="s">
        <v>1400</v>
      </c>
      <c r="AH248" s="37">
        <v>19.622219999999999</v>
      </c>
      <c r="AI248" s="37">
        <v>52.239440000000002</v>
      </c>
      <c r="AJ248" s="42" t="s">
        <v>1401</v>
      </c>
      <c r="AK248" s="42" t="s">
        <v>1402</v>
      </c>
    </row>
    <row r="249" spans="1:37" s="43" customFormat="1" ht="125.1" customHeight="1" x14ac:dyDescent="0.3">
      <c r="A249" s="35">
        <v>246</v>
      </c>
      <c r="B249" s="180" t="s">
        <v>1383</v>
      </c>
      <c r="C249" s="35" t="s">
        <v>2201</v>
      </c>
      <c r="D249" s="35" t="s">
        <v>2274</v>
      </c>
      <c r="E249" s="35" t="s">
        <v>1404</v>
      </c>
      <c r="F249" s="35" t="s">
        <v>2341</v>
      </c>
      <c r="G249" s="35" t="s">
        <v>1146</v>
      </c>
      <c r="H249" s="35" t="s">
        <v>1405</v>
      </c>
      <c r="I249" s="35" t="s">
        <v>25</v>
      </c>
      <c r="J249" s="35" t="s">
        <v>1406</v>
      </c>
      <c r="K249" s="35" t="s">
        <v>46</v>
      </c>
      <c r="L249" s="36" t="s">
        <v>1167</v>
      </c>
      <c r="M249" s="37">
        <v>30551</v>
      </c>
      <c r="N249" s="39">
        <v>83.7</v>
      </c>
      <c r="O249" s="39">
        <v>763.77499999999998</v>
      </c>
      <c r="P249" s="38">
        <v>25</v>
      </c>
      <c r="Q249" s="38">
        <v>2.093</v>
      </c>
      <c r="R249" s="38">
        <v>3818.875</v>
      </c>
      <c r="S249" s="38">
        <v>125</v>
      </c>
      <c r="T249" s="38">
        <v>10.462999999999999</v>
      </c>
      <c r="U249" s="38">
        <v>1069.2850000000001</v>
      </c>
      <c r="V249" s="38">
        <v>35</v>
      </c>
      <c r="W249" s="38">
        <v>2.93</v>
      </c>
      <c r="X249" s="38"/>
      <c r="Y249" s="38"/>
      <c r="Z249" s="38"/>
      <c r="AA249" s="38"/>
      <c r="AB249" s="38"/>
      <c r="AC249" s="38"/>
      <c r="AD249" s="44">
        <v>19.17306</v>
      </c>
      <c r="AE249" s="44">
        <v>52.305280000000003</v>
      </c>
      <c r="AF249" s="42" t="s">
        <v>1407</v>
      </c>
      <c r="AG249" s="42" t="s">
        <v>1408</v>
      </c>
      <c r="AH249" s="37">
        <v>19.176390000000001</v>
      </c>
      <c r="AI249" s="37">
        <v>52.305280000000003</v>
      </c>
      <c r="AJ249" s="42" t="s">
        <v>1409</v>
      </c>
      <c r="AK249" s="42" t="s">
        <v>1408</v>
      </c>
    </row>
    <row r="250" spans="1:37" s="43" customFormat="1" ht="125.1" customHeight="1" x14ac:dyDescent="0.3">
      <c r="A250" s="67">
        <v>247</v>
      </c>
      <c r="B250" s="180" t="s">
        <v>1392</v>
      </c>
      <c r="C250" s="35" t="s">
        <v>2202</v>
      </c>
      <c r="D250" s="35" t="s">
        <v>2507</v>
      </c>
      <c r="E250" s="35" t="s">
        <v>1411</v>
      </c>
      <c r="F250" s="35" t="s">
        <v>2508</v>
      </c>
      <c r="G250" s="35" t="s">
        <v>1106</v>
      </c>
      <c r="H250" s="35" t="s">
        <v>1370</v>
      </c>
      <c r="I250" s="35" t="s">
        <v>25</v>
      </c>
      <c r="J250" s="35" t="s">
        <v>1412</v>
      </c>
      <c r="K250" s="35" t="s">
        <v>46</v>
      </c>
      <c r="L250" s="36" t="s">
        <v>1285</v>
      </c>
      <c r="M250" s="37">
        <v>22464</v>
      </c>
      <c r="N250" s="39">
        <v>61.55</v>
      </c>
      <c r="O250" s="39">
        <v>93.787000000000006</v>
      </c>
      <c r="P250" s="38">
        <v>4.1749999999999998</v>
      </c>
      <c r="Q250" s="38">
        <v>0.25700000000000001</v>
      </c>
      <c r="R250" s="38">
        <v>425.69299999999998</v>
      </c>
      <c r="S250" s="38">
        <v>18.95</v>
      </c>
      <c r="T250" s="38">
        <v>1.1659999999999999</v>
      </c>
      <c r="U250" s="38">
        <v>177.46600000000001</v>
      </c>
      <c r="V250" s="38">
        <v>7.9</v>
      </c>
      <c r="W250" s="38">
        <v>0.48599999999999999</v>
      </c>
      <c r="X250" s="38"/>
      <c r="Y250" s="38"/>
      <c r="Z250" s="38"/>
      <c r="AA250" s="38"/>
      <c r="AB250" s="38"/>
      <c r="AC250" s="38"/>
      <c r="AD250" s="44">
        <v>19.76333</v>
      </c>
      <c r="AE250" s="44">
        <v>51.927500000000002</v>
      </c>
      <c r="AF250" s="42" t="s">
        <v>2691</v>
      </c>
      <c r="AG250" s="42" t="s">
        <v>2828</v>
      </c>
      <c r="AH250" s="37">
        <v>19.762779999999999</v>
      </c>
      <c r="AI250" s="37">
        <v>51.926389999999998</v>
      </c>
      <c r="AJ250" s="42" t="s">
        <v>2509</v>
      </c>
      <c r="AK250" s="42" t="s">
        <v>2510</v>
      </c>
    </row>
    <row r="251" spans="1:37" s="43" customFormat="1" ht="125.1" customHeight="1" x14ac:dyDescent="0.3">
      <c r="A251" s="35">
        <v>248</v>
      </c>
      <c r="B251" s="180" t="s">
        <v>1393</v>
      </c>
      <c r="C251" s="35" t="s">
        <v>2203</v>
      </c>
      <c r="D251" s="35" t="s">
        <v>2275</v>
      </c>
      <c r="E251" s="35" t="s">
        <v>1415</v>
      </c>
      <c r="F251" s="35" t="s">
        <v>2342</v>
      </c>
      <c r="G251" s="35" t="s">
        <v>1084</v>
      </c>
      <c r="H251" s="35" t="s">
        <v>1097</v>
      </c>
      <c r="I251" s="35" t="s">
        <v>25</v>
      </c>
      <c r="J251" s="35" t="s">
        <v>2511</v>
      </c>
      <c r="K251" s="35" t="s">
        <v>46</v>
      </c>
      <c r="L251" s="36" t="s">
        <v>1099</v>
      </c>
      <c r="M251" s="37" t="s">
        <v>2512</v>
      </c>
      <c r="N251" s="39">
        <v>8.18</v>
      </c>
      <c r="O251" s="39">
        <v>20.228000000000002</v>
      </c>
      <c r="P251" s="38">
        <v>7.75</v>
      </c>
      <c r="Q251" s="38">
        <v>6.3E-2</v>
      </c>
      <c r="R251" s="38">
        <v>169.65</v>
      </c>
      <c r="S251" s="38">
        <v>65</v>
      </c>
      <c r="T251" s="38">
        <v>0.53200000000000003</v>
      </c>
      <c r="U251" s="38">
        <v>37.844999999999999</v>
      </c>
      <c r="V251" s="38">
        <v>14.5</v>
      </c>
      <c r="W251" s="38">
        <v>0.11899999999999999</v>
      </c>
      <c r="X251" s="38"/>
      <c r="Y251" s="38"/>
      <c r="Z251" s="38"/>
      <c r="AA251" s="38"/>
      <c r="AB251" s="38"/>
      <c r="AC251" s="38"/>
      <c r="AD251" s="44">
        <v>20.584980000000002</v>
      </c>
      <c r="AE251" s="44">
        <v>51.83728</v>
      </c>
      <c r="AF251" s="42" t="s">
        <v>1416</v>
      </c>
      <c r="AG251" s="42" t="s">
        <v>1417</v>
      </c>
      <c r="AH251" s="37">
        <v>20.58614</v>
      </c>
      <c r="AI251" s="37">
        <v>51.844169999999998</v>
      </c>
      <c r="AJ251" s="42" t="s">
        <v>1418</v>
      </c>
      <c r="AK251" s="42" t="s">
        <v>1419</v>
      </c>
    </row>
    <row r="252" spans="1:37" s="43" customFormat="1" ht="125.1" customHeight="1" x14ac:dyDescent="0.3">
      <c r="A252" s="67">
        <v>249</v>
      </c>
      <c r="B252" s="180" t="s">
        <v>1396</v>
      </c>
      <c r="C252" s="35" t="s">
        <v>2204</v>
      </c>
      <c r="D252" s="35" t="s">
        <v>2276</v>
      </c>
      <c r="E252" s="35" t="s">
        <v>1421</v>
      </c>
      <c r="F252" s="35" t="s">
        <v>1422</v>
      </c>
      <c r="G252" s="35" t="s">
        <v>1065</v>
      </c>
      <c r="H252" s="35" t="s">
        <v>1423</v>
      </c>
      <c r="I252" s="35" t="s">
        <v>25</v>
      </c>
      <c r="J252" s="35" t="s">
        <v>1424</v>
      </c>
      <c r="K252" s="35" t="s">
        <v>46</v>
      </c>
      <c r="L252" s="36" t="s">
        <v>1205</v>
      </c>
      <c r="M252" s="37">
        <v>54724</v>
      </c>
      <c r="N252" s="39">
        <v>149.93</v>
      </c>
      <c r="O252" s="39">
        <v>246.25800000000001</v>
      </c>
      <c r="P252" s="38">
        <v>4.5</v>
      </c>
      <c r="Q252" s="38">
        <v>0.67500000000000004</v>
      </c>
      <c r="R252" s="38">
        <v>1455.6579999999999</v>
      </c>
      <c r="S252" s="38">
        <v>26.6</v>
      </c>
      <c r="T252" s="38">
        <v>3.988</v>
      </c>
      <c r="U252" s="38">
        <v>525.35</v>
      </c>
      <c r="V252" s="38">
        <v>9.6</v>
      </c>
      <c r="W252" s="38">
        <v>1.4390000000000001</v>
      </c>
      <c r="X252" s="38"/>
      <c r="Y252" s="38"/>
      <c r="Z252" s="38"/>
      <c r="AA252" s="38"/>
      <c r="AB252" s="38"/>
      <c r="AC252" s="38"/>
      <c r="AD252" s="44">
        <v>19.94228</v>
      </c>
      <c r="AE252" s="44">
        <v>51.896529999999998</v>
      </c>
      <c r="AF252" s="42" t="s">
        <v>2692</v>
      </c>
      <c r="AG252" s="42" t="s">
        <v>2829</v>
      </c>
      <c r="AH252" s="37">
        <v>19.982980000000001</v>
      </c>
      <c r="AI252" s="37">
        <v>51.912050000000001</v>
      </c>
      <c r="AJ252" s="42" t="s">
        <v>2513</v>
      </c>
      <c r="AK252" s="42" t="s">
        <v>2514</v>
      </c>
    </row>
    <row r="253" spans="1:37" s="43" customFormat="1" ht="125.1" customHeight="1" x14ac:dyDescent="0.3">
      <c r="A253" s="35">
        <v>250</v>
      </c>
      <c r="B253" s="180" t="s">
        <v>1403</v>
      </c>
      <c r="C253" s="35" t="s">
        <v>2205</v>
      </c>
      <c r="D253" s="35" t="s">
        <v>1426</v>
      </c>
      <c r="E253" s="35" t="s">
        <v>1427</v>
      </c>
      <c r="F253" s="35" t="s">
        <v>1428</v>
      </c>
      <c r="G253" s="35" t="s">
        <v>1065</v>
      </c>
      <c r="H253" s="35" t="s">
        <v>1423</v>
      </c>
      <c r="I253" s="35" t="s">
        <v>25</v>
      </c>
      <c r="J253" s="35" t="s">
        <v>1429</v>
      </c>
      <c r="K253" s="35" t="s">
        <v>46</v>
      </c>
      <c r="L253" s="36" t="s">
        <v>1205</v>
      </c>
      <c r="M253" s="37">
        <v>176580</v>
      </c>
      <c r="N253" s="39">
        <v>483.78</v>
      </c>
      <c r="O253" s="39">
        <v>776.952</v>
      </c>
      <c r="P253" s="38">
        <v>4.4000000000000004</v>
      </c>
      <c r="Q253" s="38">
        <v>2.129</v>
      </c>
      <c r="R253" s="38">
        <v>8193.3119999999999</v>
      </c>
      <c r="S253" s="38">
        <v>46.4</v>
      </c>
      <c r="T253" s="38">
        <v>22.446999999999999</v>
      </c>
      <c r="U253" s="38">
        <v>1218.402</v>
      </c>
      <c r="V253" s="38">
        <v>6.9</v>
      </c>
      <c r="W253" s="38">
        <v>3.3380000000000001</v>
      </c>
      <c r="X253" s="38"/>
      <c r="Y253" s="38"/>
      <c r="Z253" s="38"/>
      <c r="AA253" s="38"/>
      <c r="AB253" s="38"/>
      <c r="AC253" s="38"/>
      <c r="AD253" s="44">
        <v>19.952220000000001</v>
      </c>
      <c r="AE253" s="44">
        <v>51.908140000000003</v>
      </c>
      <c r="AF253" s="42" t="s">
        <v>2515</v>
      </c>
      <c r="AG253" s="42" t="s">
        <v>2516</v>
      </c>
      <c r="AH253" s="37">
        <v>19.99982</v>
      </c>
      <c r="AI253" s="37">
        <v>51.924979999999998</v>
      </c>
      <c r="AJ253" s="42" t="s">
        <v>1430</v>
      </c>
      <c r="AK253" s="42" t="s">
        <v>1431</v>
      </c>
    </row>
    <row r="254" spans="1:37" s="43" customFormat="1" ht="125.1" customHeight="1" x14ac:dyDescent="0.3">
      <c r="A254" s="67">
        <v>251</v>
      </c>
      <c r="B254" s="180" t="s">
        <v>1410</v>
      </c>
      <c r="C254" s="35" t="s">
        <v>2206</v>
      </c>
      <c r="D254" s="35" t="s">
        <v>2277</v>
      </c>
      <c r="E254" s="35" t="s">
        <v>1433</v>
      </c>
      <c r="F254" s="35" t="s">
        <v>2343</v>
      </c>
      <c r="G254" s="35" t="s">
        <v>1146</v>
      </c>
      <c r="H254" s="35" t="s">
        <v>1301</v>
      </c>
      <c r="I254" s="35" t="s">
        <v>25</v>
      </c>
      <c r="J254" s="35" t="s">
        <v>1434</v>
      </c>
      <c r="K254" s="35" t="s">
        <v>46</v>
      </c>
      <c r="L254" s="36" t="s">
        <v>1154</v>
      </c>
      <c r="M254" s="37">
        <v>9197</v>
      </c>
      <c r="N254" s="39">
        <v>25.2</v>
      </c>
      <c r="O254" s="39">
        <v>110.364</v>
      </c>
      <c r="P254" s="38">
        <v>12</v>
      </c>
      <c r="Q254" s="38">
        <v>0.30199999999999999</v>
      </c>
      <c r="R254" s="38">
        <v>643.79</v>
      </c>
      <c r="S254" s="38">
        <v>70</v>
      </c>
      <c r="T254" s="38">
        <v>1.764</v>
      </c>
      <c r="U254" s="38">
        <v>176.58199999999999</v>
      </c>
      <c r="V254" s="38">
        <v>19.2</v>
      </c>
      <c r="W254" s="38">
        <v>0.48399999999999999</v>
      </c>
      <c r="X254" s="38"/>
      <c r="Y254" s="38"/>
      <c r="Z254" s="38"/>
      <c r="AA254" s="38"/>
      <c r="AB254" s="38"/>
      <c r="AC254" s="38"/>
      <c r="AD254" s="44">
        <v>19.514800000000001</v>
      </c>
      <c r="AE254" s="44">
        <v>52.162999999999997</v>
      </c>
      <c r="AF254" s="42" t="s">
        <v>2517</v>
      </c>
      <c r="AG254" s="42" t="s">
        <v>1435</v>
      </c>
      <c r="AH254" s="37"/>
      <c r="AI254" s="37"/>
      <c r="AJ254" s="42"/>
      <c r="AK254" s="42"/>
    </row>
    <row r="255" spans="1:37" s="43" customFormat="1" ht="125.1" customHeight="1" x14ac:dyDescent="0.3">
      <c r="A255" s="35">
        <v>252</v>
      </c>
      <c r="B255" s="180" t="s">
        <v>1413</v>
      </c>
      <c r="C255" s="35" t="s">
        <v>2207</v>
      </c>
      <c r="D255" s="35" t="s">
        <v>2518</v>
      </c>
      <c r="E255" s="35" t="s">
        <v>1437</v>
      </c>
      <c r="F255" s="35" t="s">
        <v>2344</v>
      </c>
      <c r="G255" s="35" t="s">
        <v>1146</v>
      </c>
      <c r="H255" s="35" t="s">
        <v>1301</v>
      </c>
      <c r="I255" s="35" t="s">
        <v>25</v>
      </c>
      <c r="J255" s="35" t="s">
        <v>1438</v>
      </c>
      <c r="K255" s="35" t="s">
        <v>46</v>
      </c>
      <c r="L255" s="36" t="s">
        <v>1240</v>
      </c>
      <c r="M255" s="37">
        <v>3211</v>
      </c>
      <c r="N255" s="39">
        <v>8.8000000000000007</v>
      </c>
      <c r="O255" s="39">
        <v>56.838000000000001</v>
      </c>
      <c r="P255" s="38">
        <v>17.701000000000001</v>
      </c>
      <c r="Q255" s="38">
        <v>0.156</v>
      </c>
      <c r="R255" s="38">
        <v>246.29900000000001</v>
      </c>
      <c r="S255" s="38">
        <v>76.704999999999998</v>
      </c>
      <c r="T255" s="38">
        <v>0.67500000000000004</v>
      </c>
      <c r="U255" s="38">
        <v>50.094999999999999</v>
      </c>
      <c r="V255" s="38">
        <v>15.601000000000001</v>
      </c>
      <c r="W255" s="38">
        <v>0.13700000000000001</v>
      </c>
      <c r="X255" s="38"/>
      <c r="Y255" s="38"/>
      <c r="Z255" s="38"/>
      <c r="AA255" s="38"/>
      <c r="AB255" s="38"/>
      <c r="AC255" s="38"/>
      <c r="AD255" s="44">
        <v>19.37829</v>
      </c>
      <c r="AE255" s="44">
        <v>52.123390000000001</v>
      </c>
      <c r="AF255" s="42" t="s">
        <v>2519</v>
      </c>
      <c r="AG255" s="42" t="s">
        <v>1439</v>
      </c>
      <c r="AH255" s="37"/>
      <c r="AI255" s="37"/>
      <c r="AJ255" s="42"/>
      <c r="AK255" s="42"/>
    </row>
    <row r="256" spans="1:37" s="43" customFormat="1" ht="125.1" customHeight="1" x14ac:dyDescent="0.3">
      <c r="A256" s="67">
        <v>253</v>
      </c>
      <c r="B256" s="180" t="s">
        <v>1414</v>
      </c>
      <c r="C256" s="35" t="s">
        <v>2208</v>
      </c>
      <c r="D256" s="35" t="s">
        <v>2520</v>
      </c>
      <c r="E256" s="35" t="s">
        <v>1441</v>
      </c>
      <c r="F256" s="35" t="s">
        <v>2345</v>
      </c>
      <c r="G256" s="35" t="s">
        <v>1084</v>
      </c>
      <c r="H256" s="35" t="s">
        <v>1118</v>
      </c>
      <c r="I256" s="35" t="s">
        <v>25</v>
      </c>
      <c r="J256" s="35" t="s">
        <v>1442</v>
      </c>
      <c r="K256" s="35" t="s">
        <v>125</v>
      </c>
      <c r="L256" s="36"/>
      <c r="M256" s="37">
        <v>1745</v>
      </c>
      <c r="N256" s="39">
        <v>4.78</v>
      </c>
      <c r="O256" s="39">
        <v>0.872</v>
      </c>
      <c r="P256" s="38">
        <v>0.5</v>
      </c>
      <c r="Q256" s="38">
        <v>2.3999999999999998E-3</v>
      </c>
      <c r="R256" s="38">
        <v>14.833</v>
      </c>
      <c r="S256" s="38">
        <v>8.5</v>
      </c>
      <c r="T256" s="38">
        <v>4.1000000000000002E-2</v>
      </c>
      <c r="U256" s="38">
        <v>1.7450000000000001</v>
      </c>
      <c r="V256" s="38">
        <v>1</v>
      </c>
      <c r="W256" s="38">
        <v>5.0000000000000001E-3</v>
      </c>
      <c r="X256" s="38"/>
      <c r="Y256" s="38"/>
      <c r="Z256" s="38"/>
      <c r="AA256" s="38"/>
      <c r="AB256" s="38"/>
      <c r="AC256" s="38"/>
      <c r="AD256" s="44">
        <v>20.58933</v>
      </c>
      <c r="AE256" s="44">
        <v>51.688299999999998</v>
      </c>
      <c r="AF256" s="42" t="s">
        <v>1443</v>
      </c>
      <c r="AG256" s="42" t="s">
        <v>1444</v>
      </c>
      <c r="AH256" s="37">
        <v>20.58952</v>
      </c>
      <c r="AI256" s="37">
        <v>51.688670000000002</v>
      </c>
      <c r="AJ256" s="42" t="s">
        <v>1445</v>
      </c>
      <c r="AK256" s="42" t="s">
        <v>1446</v>
      </c>
    </row>
    <row r="257" spans="1:38" s="43" customFormat="1" ht="125.1" customHeight="1" x14ac:dyDescent="0.3">
      <c r="A257" s="35">
        <v>254</v>
      </c>
      <c r="B257" s="180" t="s">
        <v>1420</v>
      </c>
      <c r="C257" s="35" t="s">
        <v>2209</v>
      </c>
      <c r="D257" s="35" t="s">
        <v>2278</v>
      </c>
      <c r="E257" s="35" t="s">
        <v>1448</v>
      </c>
      <c r="F257" s="35" t="s">
        <v>2346</v>
      </c>
      <c r="G257" s="35" t="s">
        <v>1194</v>
      </c>
      <c r="H257" s="35" t="s">
        <v>1449</v>
      </c>
      <c r="I257" s="35" t="s">
        <v>25</v>
      </c>
      <c r="J257" s="35" t="s">
        <v>1450</v>
      </c>
      <c r="K257" s="35" t="s">
        <v>46</v>
      </c>
      <c r="L257" s="36" t="s">
        <v>1451</v>
      </c>
      <c r="M257" s="37">
        <v>20646</v>
      </c>
      <c r="N257" s="39">
        <v>56.56</v>
      </c>
      <c r="O257" s="39">
        <v>82.584000000000003</v>
      </c>
      <c r="P257" s="38">
        <v>4</v>
      </c>
      <c r="Q257" s="38">
        <v>0.22600000000000001</v>
      </c>
      <c r="R257" s="38">
        <v>825.84</v>
      </c>
      <c r="S257" s="38">
        <v>40</v>
      </c>
      <c r="T257" s="38">
        <v>2.2629999999999999</v>
      </c>
      <c r="U257" s="38">
        <v>196.137</v>
      </c>
      <c r="V257" s="38">
        <v>9.5</v>
      </c>
      <c r="W257" s="38">
        <v>0.53700000000000003</v>
      </c>
      <c r="X257" s="38"/>
      <c r="Y257" s="38"/>
      <c r="Z257" s="38"/>
      <c r="AA257" s="38"/>
      <c r="AB257" s="38"/>
      <c r="AC257" s="38"/>
      <c r="AD257" s="44">
        <v>19.88073</v>
      </c>
      <c r="AE257" s="44">
        <v>52.265140000000002</v>
      </c>
      <c r="AF257" s="42" t="s">
        <v>1452</v>
      </c>
      <c r="AG257" s="42" t="s">
        <v>1453</v>
      </c>
      <c r="AH257" s="37">
        <v>19.890540000000001</v>
      </c>
      <c r="AI257" s="37">
        <v>52.265300000000003</v>
      </c>
      <c r="AJ257" s="42" t="s">
        <v>1454</v>
      </c>
      <c r="AK257" s="42" t="s">
        <v>1455</v>
      </c>
    </row>
    <row r="258" spans="1:38" s="43" customFormat="1" ht="125.1" customHeight="1" x14ac:dyDescent="0.3">
      <c r="A258" s="67">
        <v>255</v>
      </c>
      <c r="B258" s="180" t="s">
        <v>1425</v>
      </c>
      <c r="C258" s="35" t="s">
        <v>2210</v>
      </c>
      <c r="D258" s="35" t="s">
        <v>2279</v>
      </c>
      <c r="E258" s="35" t="s">
        <v>1458</v>
      </c>
      <c r="F258" s="35" t="s">
        <v>2347</v>
      </c>
      <c r="G258" s="35" t="s">
        <v>1065</v>
      </c>
      <c r="H258" s="35" t="s">
        <v>1459</v>
      </c>
      <c r="I258" s="35" t="s">
        <v>25</v>
      </c>
      <c r="J258" s="35" t="s">
        <v>1460</v>
      </c>
      <c r="K258" s="35" t="s">
        <v>46</v>
      </c>
      <c r="L258" s="36" t="s">
        <v>1210</v>
      </c>
      <c r="M258" s="37">
        <v>14493</v>
      </c>
      <c r="N258" s="39">
        <v>39.71</v>
      </c>
      <c r="O258" s="39">
        <v>50.000999999999998</v>
      </c>
      <c r="P258" s="38">
        <v>3.45</v>
      </c>
      <c r="Q258" s="38">
        <v>0.13700000000000001</v>
      </c>
      <c r="R258" s="38">
        <v>272.46800000000002</v>
      </c>
      <c r="S258" s="38">
        <v>18.8</v>
      </c>
      <c r="T258" s="38">
        <v>0.746</v>
      </c>
      <c r="U258" s="38">
        <v>143.48099999999999</v>
      </c>
      <c r="V258" s="38">
        <v>9.9</v>
      </c>
      <c r="W258" s="38">
        <v>0.39300000000000002</v>
      </c>
      <c r="X258" s="38" t="s">
        <v>1461</v>
      </c>
      <c r="Y258" s="38"/>
      <c r="Z258" s="38"/>
      <c r="AA258" s="38"/>
      <c r="AB258" s="38"/>
      <c r="AC258" s="38"/>
      <c r="AD258" s="44">
        <v>19.973330000000001</v>
      </c>
      <c r="AE258" s="44">
        <v>51.854439999999997</v>
      </c>
      <c r="AF258" s="42" t="s">
        <v>1462</v>
      </c>
      <c r="AG258" s="42" t="s">
        <v>1463</v>
      </c>
      <c r="AH258" s="37">
        <v>19.9725</v>
      </c>
      <c r="AI258" s="37">
        <v>51.85389</v>
      </c>
      <c r="AJ258" s="42" t="s">
        <v>1464</v>
      </c>
      <c r="AK258" s="42" t="s">
        <v>1465</v>
      </c>
    </row>
    <row r="259" spans="1:38" s="43" customFormat="1" ht="125.1" customHeight="1" x14ac:dyDescent="0.3">
      <c r="A259" s="35">
        <v>256</v>
      </c>
      <c r="B259" s="180" t="s">
        <v>1432</v>
      </c>
      <c r="C259" s="35" t="s">
        <v>2211</v>
      </c>
      <c r="D259" s="35" t="s">
        <v>2280</v>
      </c>
      <c r="E259" s="35" t="s">
        <v>1467</v>
      </c>
      <c r="F259" s="35" t="s">
        <v>2348</v>
      </c>
      <c r="G259" s="35" t="s">
        <v>1194</v>
      </c>
      <c r="H259" s="35" t="s">
        <v>1468</v>
      </c>
      <c r="I259" s="35" t="s">
        <v>25</v>
      </c>
      <c r="J259" s="35" t="s">
        <v>1469</v>
      </c>
      <c r="K259" s="35" t="s">
        <v>46</v>
      </c>
      <c r="L259" s="36" t="s">
        <v>1470</v>
      </c>
      <c r="M259" s="37">
        <v>55521</v>
      </c>
      <c r="N259" s="39">
        <v>152.11000000000001</v>
      </c>
      <c r="O259" s="39">
        <v>499.74</v>
      </c>
      <c r="P259" s="38">
        <v>9.0009999999999994</v>
      </c>
      <c r="Q259" s="38">
        <v>1.369</v>
      </c>
      <c r="R259" s="38">
        <v>2679.3209999999999</v>
      </c>
      <c r="S259" s="38">
        <v>48.258000000000003</v>
      </c>
      <c r="T259" s="38">
        <v>7.3410000000000002</v>
      </c>
      <c r="U259" s="38">
        <v>1073.9970000000001</v>
      </c>
      <c r="V259" s="38">
        <v>19.344000000000001</v>
      </c>
      <c r="W259" s="38">
        <v>2.9420000000000002</v>
      </c>
      <c r="X259" s="38"/>
      <c r="Y259" s="38"/>
      <c r="Z259" s="38"/>
      <c r="AA259" s="38"/>
      <c r="AB259" s="38"/>
      <c r="AC259" s="38"/>
      <c r="AD259" s="44">
        <v>19.809439999999999</v>
      </c>
      <c r="AE259" s="44">
        <v>52.125</v>
      </c>
      <c r="AF259" s="42" t="s">
        <v>1471</v>
      </c>
      <c r="AG259" s="42" t="s">
        <v>1472</v>
      </c>
      <c r="AH259" s="37">
        <v>19.810559999999999</v>
      </c>
      <c r="AI259" s="37">
        <v>52.123609999999999</v>
      </c>
      <c r="AJ259" s="42" t="s">
        <v>1473</v>
      </c>
      <c r="AK259" s="42" t="s">
        <v>1474</v>
      </c>
    </row>
    <row r="260" spans="1:38" s="43" customFormat="1" ht="125.1" customHeight="1" x14ac:dyDescent="0.3">
      <c r="A260" s="67">
        <v>257</v>
      </c>
      <c r="B260" s="180" t="s">
        <v>1436</v>
      </c>
      <c r="C260" s="35" t="s">
        <v>2212</v>
      </c>
      <c r="D260" s="35" t="s">
        <v>2281</v>
      </c>
      <c r="E260" s="35" t="s">
        <v>1476</v>
      </c>
      <c r="F260" s="35" t="s">
        <v>2349</v>
      </c>
      <c r="G260" s="35" t="s">
        <v>1146</v>
      </c>
      <c r="H260" s="35" t="s">
        <v>1189</v>
      </c>
      <c r="I260" s="35" t="s">
        <v>25</v>
      </c>
      <c r="J260" s="35" t="s">
        <v>1477</v>
      </c>
      <c r="K260" s="35" t="s">
        <v>46</v>
      </c>
      <c r="L260" s="36" t="s">
        <v>1191</v>
      </c>
      <c r="M260" s="37">
        <v>5218</v>
      </c>
      <c r="N260" s="39">
        <v>14.3</v>
      </c>
      <c r="O260" s="39">
        <v>25.568000000000001</v>
      </c>
      <c r="P260" s="38">
        <v>4.9000000000000004</v>
      </c>
      <c r="Q260" s="38">
        <v>7.0000000000000007E-2</v>
      </c>
      <c r="R260" s="38">
        <v>132.27600000000001</v>
      </c>
      <c r="S260" s="38">
        <v>25.35</v>
      </c>
      <c r="T260" s="38">
        <v>0.36199999999999999</v>
      </c>
      <c r="U260" s="38">
        <v>94.185000000000002</v>
      </c>
      <c r="V260" s="38">
        <v>18.05</v>
      </c>
      <c r="W260" s="38">
        <v>0.25800000000000001</v>
      </c>
      <c r="X260" s="38"/>
      <c r="Y260" s="38"/>
      <c r="Z260" s="38"/>
      <c r="AA260" s="38"/>
      <c r="AB260" s="38"/>
      <c r="AC260" s="38"/>
      <c r="AD260" s="44">
        <v>19.124669999999998</v>
      </c>
      <c r="AE260" s="44">
        <v>52.20308</v>
      </c>
      <c r="AF260" s="42" t="s">
        <v>2693</v>
      </c>
      <c r="AG260" s="42" t="s">
        <v>2830</v>
      </c>
      <c r="AH260" s="37">
        <v>19.124469999999999</v>
      </c>
      <c r="AI260" s="37">
        <v>52.200299999999999</v>
      </c>
      <c r="AJ260" s="42" t="s">
        <v>2521</v>
      </c>
      <c r="AK260" s="42" t="s">
        <v>2522</v>
      </c>
    </row>
    <row r="261" spans="1:38" s="43" customFormat="1" ht="125.1" customHeight="1" x14ac:dyDescent="0.3">
      <c r="A261" s="35">
        <v>258</v>
      </c>
      <c r="B261" s="180" t="s">
        <v>1440</v>
      </c>
      <c r="C261" s="35" t="s">
        <v>2213</v>
      </c>
      <c r="D261" s="35" t="s">
        <v>2282</v>
      </c>
      <c r="E261" s="35" t="s">
        <v>1479</v>
      </c>
      <c r="F261" s="35" t="s">
        <v>2350</v>
      </c>
      <c r="G261" s="35" t="s">
        <v>1146</v>
      </c>
      <c r="H261" s="35" t="s">
        <v>1147</v>
      </c>
      <c r="I261" s="35" t="s">
        <v>25</v>
      </c>
      <c r="J261" s="35" t="s">
        <v>1480</v>
      </c>
      <c r="K261" s="35" t="s">
        <v>46</v>
      </c>
      <c r="L261" s="36" t="s">
        <v>1167</v>
      </c>
      <c r="M261" s="37">
        <v>16314</v>
      </c>
      <c r="N261" s="39">
        <v>44.7</v>
      </c>
      <c r="O261" s="39">
        <v>2456.5619999999999</v>
      </c>
      <c r="P261" s="38">
        <v>150.58000000000001</v>
      </c>
      <c r="Q261" s="38">
        <v>6.73</v>
      </c>
      <c r="R261" s="38">
        <v>4637.2550000000001</v>
      </c>
      <c r="S261" s="38">
        <v>284.25</v>
      </c>
      <c r="T261" s="38">
        <v>12.705</v>
      </c>
      <c r="U261" s="38">
        <v>343.08300000000003</v>
      </c>
      <c r="V261" s="38">
        <v>21.03</v>
      </c>
      <c r="W261" s="38">
        <v>0.94</v>
      </c>
      <c r="X261" s="38"/>
      <c r="Y261" s="38"/>
      <c r="Z261" s="38"/>
      <c r="AA261" s="38"/>
      <c r="AB261" s="38"/>
      <c r="AC261" s="38"/>
      <c r="AD261" s="44">
        <v>19.306629999999998</v>
      </c>
      <c r="AE261" s="44">
        <v>52.189540000000001</v>
      </c>
      <c r="AF261" s="42" t="s">
        <v>2694</v>
      </c>
      <c r="AG261" s="42" t="s">
        <v>2831</v>
      </c>
      <c r="AH261" s="37">
        <v>19.310770000000002</v>
      </c>
      <c r="AI261" s="37">
        <v>52.190570000000001</v>
      </c>
      <c r="AJ261" s="42" t="s">
        <v>2523</v>
      </c>
      <c r="AK261" s="42" t="s">
        <v>2524</v>
      </c>
    </row>
    <row r="262" spans="1:38" s="43" customFormat="1" ht="125.1" customHeight="1" x14ac:dyDescent="0.3">
      <c r="A262" s="67">
        <v>259</v>
      </c>
      <c r="B262" s="180" t="s">
        <v>1447</v>
      </c>
      <c r="C262" s="35" t="s">
        <v>2214</v>
      </c>
      <c r="D262" s="35" t="s">
        <v>2283</v>
      </c>
      <c r="E262" s="35" t="s">
        <v>1481</v>
      </c>
      <c r="F262" s="35" t="s">
        <v>2351</v>
      </c>
      <c r="G262" s="35" t="s">
        <v>1146</v>
      </c>
      <c r="H262" s="35" t="s">
        <v>1147</v>
      </c>
      <c r="I262" s="35" t="s">
        <v>25</v>
      </c>
      <c r="J262" s="35" t="s">
        <v>1482</v>
      </c>
      <c r="K262" s="35" t="s">
        <v>46</v>
      </c>
      <c r="L262" s="36" t="s">
        <v>1483</v>
      </c>
      <c r="M262" s="37">
        <v>5934</v>
      </c>
      <c r="N262" s="39">
        <v>16.260000000000002</v>
      </c>
      <c r="O262" s="39">
        <v>32.933</v>
      </c>
      <c r="P262" s="38">
        <v>5.55</v>
      </c>
      <c r="Q262" s="38">
        <v>0.09</v>
      </c>
      <c r="R262" s="38">
        <v>440.59699999999998</v>
      </c>
      <c r="S262" s="38">
        <v>74.25</v>
      </c>
      <c r="T262" s="38">
        <v>1.2070000000000001</v>
      </c>
      <c r="U262" s="38">
        <v>203.83199999999999</v>
      </c>
      <c r="V262" s="38">
        <v>34.35</v>
      </c>
      <c r="W262" s="38">
        <v>0.55800000000000005</v>
      </c>
      <c r="X262" s="38"/>
      <c r="Y262" s="38"/>
      <c r="Z262" s="38"/>
      <c r="AA262" s="38"/>
      <c r="AB262" s="38"/>
      <c r="AC262" s="38"/>
      <c r="AD262" s="44">
        <v>19.32668</v>
      </c>
      <c r="AE262" s="44">
        <v>52.279820000000001</v>
      </c>
      <c r="AF262" s="42" t="s">
        <v>2695</v>
      </c>
      <c r="AG262" s="42" t="s">
        <v>2832</v>
      </c>
      <c r="AH262" s="37">
        <v>19.318210000000001</v>
      </c>
      <c r="AI262" s="37">
        <v>52.275210000000001</v>
      </c>
      <c r="AJ262" s="42" t="s">
        <v>2525</v>
      </c>
      <c r="AK262" s="42" t="s">
        <v>2526</v>
      </c>
    </row>
    <row r="263" spans="1:38" s="43" customFormat="1" ht="125.1" customHeight="1" x14ac:dyDescent="0.3">
      <c r="A263" s="35">
        <v>260</v>
      </c>
      <c r="B263" s="180" t="s">
        <v>1456</v>
      </c>
      <c r="C263" s="35" t="s">
        <v>2215</v>
      </c>
      <c r="D263" s="35" t="s">
        <v>2284</v>
      </c>
      <c r="E263" s="35" t="s">
        <v>1484</v>
      </c>
      <c r="F263" s="35" t="s">
        <v>2352</v>
      </c>
      <c r="G263" s="35" t="s">
        <v>1057</v>
      </c>
      <c r="H263" s="35" t="s">
        <v>1252</v>
      </c>
      <c r="I263" s="35" t="s">
        <v>25</v>
      </c>
      <c r="J263" s="35" t="s">
        <v>1485</v>
      </c>
      <c r="K263" s="35" t="s">
        <v>46</v>
      </c>
      <c r="L263" s="36" t="s">
        <v>1240</v>
      </c>
      <c r="M263" s="37">
        <v>4057</v>
      </c>
      <c r="N263" s="39">
        <v>11.12</v>
      </c>
      <c r="O263" s="39">
        <v>41.99</v>
      </c>
      <c r="P263" s="38">
        <v>10.35</v>
      </c>
      <c r="Q263" s="38">
        <v>0.115</v>
      </c>
      <c r="R263" s="38">
        <v>224.55500000000001</v>
      </c>
      <c r="S263" s="38">
        <v>55.35</v>
      </c>
      <c r="T263" s="38">
        <v>0.61499999999999999</v>
      </c>
      <c r="U263" s="38">
        <v>60.854999999999997</v>
      </c>
      <c r="V263" s="38">
        <v>15</v>
      </c>
      <c r="W263" s="38">
        <v>0.16700000000000001</v>
      </c>
      <c r="X263" s="38"/>
      <c r="Y263" s="38"/>
      <c r="Z263" s="38"/>
      <c r="AA263" s="38"/>
      <c r="AB263" s="38"/>
      <c r="AC263" s="38"/>
      <c r="AD263" s="44">
        <v>19.18225</v>
      </c>
      <c r="AE263" s="44">
        <v>52.127499999999998</v>
      </c>
      <c r="AF263" s="42" t="s">
        <v>2696</v>
      </c>
      <c r="AG263" s="42" t="s">
        <v>1486</v>
      </c>
      <c r="AH263" s="37">
        <v>19.182480000000002</v>
      </c>
      <c r="AI263" s="37">
        <v>52.126370000000001</v>
      </c>
      <c r="AJ263" s="42" t="s">
        <v>2527</v>
      </c>
      <c r="AK263" s="42" t="s">
        <v>2528</v>
      </c>
    </row>
    <row r="264" spans="1:38" s="43" customFormat="1" ht="125.1" customHeight="1" x14ac:dyDescent="0.3">
      <c r="A264" s="67">
        <v>261</v>
      </c>
      <c r="B264" s="180" t="s">
        <v>1457</v>
      </c>
      <c r="C264" s="35" t="s">
        <v>2216</v>
      </c>
      <c r="D264" s="35" t="s">
        <v>2285</v>
      </c>
      <c r="E264" s="35" t="s">
        <v>1487</v>
      </c>
      <c r="F264" s="35" t="s">
        <v>2353</v>
      </c>
      <c r="G264" s="35" t="s">
        <v>1194</v>
      </c>
      <c r="H264" s="35" t="s">
        <v>1238</v>
      </c>
      <c r="I264" s="35" t="s">
        <v>25</v>
      </c>
      <c r="J264" s="35" t="s">
        <v>1488</v>
      </c>
      <c r="K264" s="35" t="s">
        <v>46</v>
      </c>
      <c r="L264" s="36" t="s">
        <v>1489</v>
      </c>
      <c r="M264" s="37">
        <v>2215</v>
      </c>
      <c r="N264" s="39">
        <v>6.07</v>
      </c>
      <c r="O264" s="39">
        <v>34.709000000000003</v>
      </c>
      <c r="P264" s="38">
        <v>15.67</v>
      </c>
      <c r="Q264" s="38">
        <v>9.5000000000000001E-2</v>
      </c>
      <c r="R264" s="38">
        <v>104.039</v>
      </c>
      <c r="S264" s="38">
        <v>46.97</v>
      </c>
      <c r="T264" s="38">
        <v>0.28499999999999998</v>
      </c>
      <c r="U264" s="38">
        <v>18.983000000000001</v>
      </c>
      <c r="V264" s="38">
        <v>8.57</v>
      </c>
      <c r="W264" s="38">
        <v>5.1999999999999998E-2</v>
      </c>
      <c r="X264" s="38"/>
      <c r="Y264" s="38"/>
      <c r="Z264" s="38"/>
      <c r="AA264" s="38"/>
      <c r="AB264" s="38"/>
      <c r="AC264" s="38"/>
      <c r="AD264" s="44">
        <v>19.57075</v>
      </c>
      <c r="AE264" s="44">
        <v>52.11598</v>
      </c>
      <c r="AF264" s="42" t="s">
        <v>2697</v>
      </c>
      <c r="AG264" s="42" t="s">
        <v>1490</v>
      </c>
      <c r="AH264" s="37">
        <v>19.570959999999999</v>
      </c>
      <c r="AI264" s="37">
        <v>52.115780000000001</v>
      </c>
      <c r="AJ264" s="42" t="s">
        <v>2529</v>
      </c>
      <c r="AK264" s="42" t="s">
        <v>2530</v>
      </c>
    </row>
    <row r="265" spans="1:38" s="43" customFormat="1" ht="125.1" customHeight="1" x14ac:dyDescent="0.3">
      <c r="A265" s="35">
        <v>262</v>
      </c>
      <c r="B265" s="180" t="s">
        <v>1466</v>
      </c>
      <c r="C265" s="35" t="s">
        <v>2217</v>
      </c>
      <c r="D265" s="35" t="s">
        <v>2285</v>
      </c>
      <c r="E265" s="35" t="s">
        <v>1491</v>
      </c>
      <c r="F265" s="35" t="s">
        <v>2354</v>
      </c>
      <c r="G265" s="35" t="s">
        <v>1194</v>
      </c>
      <c r="H265" s="35" t="s">
        <v>1238</v>
      </c>
      <c r="I265" s="35" t="s">
        <v>25</v>
      </c>
      <c r="J265" s="35" t="s">
        <v>1492</v>
      </c>
      <c r="K265" s="35" t="s">
        <v>46</v>
      </c>
      <c r="L265" s="36" t="s">
        <v>1493</v>
      </c>
      <c r="M265" s="37">
        <v>3942</v>
      </c>
      <c r="N265" s="39">
        <v>10.8</v>
      </c>
      <c r="O265" s="39">
        <v>59.13</v>
      </c>
      <c r="P265" s="38">
        <v>15</v>
      </c>
      <c r="Q265" s="38">
        <v>0.16200000000000001</v>
      </c>
      <c r="R265" s="38">
        <v>147.82499999999999</v>
      </c>
      <c r="S265" s="38">
        <v>37.5</v>
      </c>
      <c r="T265" s="38">
        <v>0.40500000000000003</v>
      </c>
      <c r="U265" s="38">
        <v>41.194000000000003</v>
      </c>
      <c r="V265" s="38">
        <v>10.45</v>
      </c>
      <c r="W265" s="38">
        <v>0.113</v>
      </c>
      <c r="X265" s="38"/>
      <c r="Y265" s="38"/>
      <c r="Z265" s="38"/>
      <c r="AA265" s="38"/>
      <c r="AB265" s="38"/>
      <c r="AC265" s="38"/>
      <c r="AD265" s="44">
        <v>19.670470000000002</v>
      </c>
      <c r="AE265" s="44">
        <v>52.091250000000002</v>
      </c>
      <c r="AF265" s="42" t="s">
        <v>2698</v>
      </c>
      <c r="AG265" s="42" t="s">
        <v>2833</v>
      </c>
      <c r="AH265" s="37">
        <v>19.399439999999998</v>
      </c>
      <c r="AI265" s="37">
        <v>52.091299999999997</v>
      </c>
      <c r="AJ265" s="42" t="s">
        <v>2531</v>
      </c>
      <c r="AK265" s="42" t="s">
        <v>2532</v>
      </c>
    </row>
    <row r="266" spans="1:38" s="43" customFormat="1" ht="125.1" customHeight="1" x14ac:dyDescent="0.3">
      <c r="A266" s="67">
        <v>263</v>
      </c>
      <c r="B266" s="180" t="s">
        <v>1475</v>
      </c>
      <c r="C266" s="35" t="s">
        <v>2218</v>
      </c>
      <c r="D266" s="35" t="s">
        <v>2286</v>
      </c>
      <c r="E266" s="35" t="s">
        <v>1494</v>
      </c>
      <c r="F266" s="35" t="s">
        <v>2355</v>
      </c>
      <c r="G266" s="35" t="s">
        <v>1084</v>
      </c>
      <c r="H266" s="35" t="s">
        <v>1118</v>
      </c>
      <c r="I266" s="35" t="s">
        <v>25</v>
      </c>
      <c r="J266" s="35" t="s">
        <v>1495</v>
      </c>
      <c r="K266" s="35" t="s">
        <v>125</v>
      </c>
      <c r="L266" s="36" t="s">
        <v>1120</v>
      </c>
      <c r="M266" s="37">
        <v>2488</v>
      </c>
      <c r="N266" s="39">
        <v>6.82</v>
      </c>
      <c r="O266" s="39">
        <v>16.172000000000001</v>
      </c>
      <c r="P266" s="38">
        <v>6.5</v>
      </c>
      <c r="Q266" s="38">
        <v>4.3999999999999997E-2</v>
      </c>
      <c r="R266" s="38">
        <v>83.347999999999999</v>
      </c>
      <c r="S266" s="38">
        <v>33.5</v>
      </c>
      <c r="T266" s="38">
        <v>0.22800000000000001</v>
      </c>
      <c r="U266" s="38">
        <v>26.87</v>
      </c>
      <c r="V266" s="38">
        <v>10.8</v>
      </c>
      <c r="W266" s="38">
        <v>7.3999999999999996E-2</v>
      </c>
      <c r="X266" s="38"/>
      <c r="Y266" s="38"/>
      <c r="Z266" s="38"/>
      <c r="AA266" s="38"/>
      <c r="AB266" s="38"/>
      <c r="AC266" s="38"/>
      <c r="AD266" s="44">
        <v>20.517510000000001</v>
      </c>
      <c r="AE266" s="44">
        <v>51.72551</v>
      </c>
      <c r="AF266" s="42" t="s">
        <v>2699</v>
      </c>
      <c r="AG266" s="42" t="s">
        <v>2834</v>
      </c>
      <c r="AH266" s="37">
        <v>20.516159999999999</v>
      </c>
      <c r="AI266" s="37">
        <v>51.724980000000002</v>
      </c>
      <c r="AJ266" s="42" t="s">
        <v>2533</v>
      </c>
      <c r="AK266" s="42" t="s">
        <v>2534</v>
      </c>
    </row>
    <row r="267" spans="1:38" s="43" customFormat="1" ht="125.1" customHeight="1" x14ac:dyDescent="0.3">
      <c r="A267" s="35">
        <v>264</v>
      </c>
      <c r="B267" s="180" t="s">
        <v>1478</v>
      </c>
      <c r="C267" s="35" t="s">
        <v>2219</v>
      </c>
      <c r="D267" s="35" t="s">
        <v>2287</v>
      </c>
      <c r="E267" s="35" t="s">
        <v>1496</v>
      </c>
      <c r="F267" s="35" t="s">
        <v>2356</v>
      </c>
      <c r="G267" s="35" t="s">
        <v>1106</v>
      </c>
      <c r="H267" s="35" t="s">
        <v>1386</v>
      </c>
      <c r="I267" s="35" t="s">
        <v>25</v>
      </c>
      <c r="J267" s="35" t="s">
        <v>1497</v>
      </c>
      <c r="K267" s="35" t="s">
        <v>46</v>
      </c>
      <c r="L267" s="36"/>
      <c r="M267" s="37">
        <v>4209</v>
      </c>
      <c r="N267" s="39">
        <v>11.53</v>
      </c>
      <c r="O267" s="39">
        <v>42.09</v>
      </c>
      <c r="P267" s="38">
        <v>10</v>
      </c>
      <c r="Q267" s="38">
        <v>0.115</v>
      </c>
      <c r="R267" s="38">
        <v>521.91600000000005</v>
      </c>
      <c r="S267" s="38">
        <v>124</v>
      </c>
      <c r="T267" s="38">
        <v>1.43</v>
      </c>
      <c r="U267" s="38">
        <v>143.10599999999999</v>
      </c>
      <c r="V267" s="38">
        <v>34</v>
      </c>
      <c r="W267" s="38">
        <v>0.39200000000000002</v>
      </c>
      <c r="X267" s="38"/>
      <c r="Y267" s="38"/>
      <c r="Z267" s="38"/>
      <c r="AA267" s="38"/>
      <c r="AB267" s="38"/>
      <c r="AC267" s="38"/>
      <c r="AD267" s="44">
        <v>19.915749999999999</v>
      </c>
      <c r="AE267" s="44">
        <v>51.797220000000003</v>
      </c>
      <c r="AF267" s="42" t="s">
        <v>2700</v>
      </c>
      <c r="AG267" s="42" t="s">
        <v>2835</v>
      </c>
      <c r="AH267" s="37">
        <v>19.915389999999999</v>
      </c>
      <c r="AI267" s="37">
        <v>51.795969999999997</v>
      </c>
      <c r="AJ267" s="42" t="s">
        <v>2535</v>
      </c>
      <c r="AK267" s="42" t="s">
        <v>2536</v>
      </c>
    </row>
    <row r="268" spans="1:38" s="154" customFormat="1" ht="183.75" customHeight="1" x14ac:dyDescent="0.3">
      <c r="A268" s="141">
        <v>265</v>
      </c>
      <c r="B268" s="181" t="s">
        <v>1501</v>
      </c>
      <c r="C268" s="142" t="s">
        <v>3018</v>
      </c>
      <c r="D268" s="142" t="s">
        <v>3019</v>
      </c>
      <c r="E268" s="142" t="s">
        <v>1502</v>
      </c>
      <c r="F268" s="143" t="s">
        <v>1503</v>
      </c>
      <c r="G268" s="142" t="s">
        <v>1504</v>
      </c>
      <c r="H268" s="142" t="s">
        <v>1502</v>
      </c>
      <c r="I268" s="142" t="s">
        <v>25</v>
      </c>
      <c r="J268" s="144" t="s">
        <v>1505</v>
      </c>
      <c r="K268" s="142" t="s">
        <v>38</v>
      </c>
      <c r="L268" s="142" t="s">
        <v>1506</v>
      </c>
      <c r="M268" s="145">
        <v>1271604</v>
      </c>
      <c r="N268" s="146">
        <v>3483.85</v>
      </c>
      <c r="O268" s="147">
        <v>21935.16</v>
      </c>
      <c r="P268" s="148">
        <f>Q268*1000/N268</f>
        <v>17.249975965418514</v>
      </c>
      <c r="Q268" s="148">
        <f>O268/365</f>
        <v>60.096328767123289</v>
      </c>
      <c r="R268" s="148">
        <v>109078.2</v>
      </c>
      <c r="S268" s="148">
        <f>T268*1000/N268</f>
        <v>85.779922660747118</v>
      </c>
      <c r="T268" s="148">
        <f>R268/365</f>
        <v>298.84438356164384</v>
      </c>
      <c r="U268" s="148">
        <v>27021.58</v>
      </c>
      <c r="V268" s="148">
        <f t="shared" ref="V268:V331" si="103">W268*1000/N268</f>
        <v>21.249975179010942</v>
      </c>
      <c r="W268" s="148">
        <f>U268/365</f>
        <v>74.031726027397269</v>
      </c>
      <c r="X268" s="148">
        <v>9638.768</v>
      </c>
      <c r="Y268" s="148">
        <f>Z268*1000/N268</f>
        <v>7.5800001612135528</v>
      </c>
      <c r="Z268" s="148">
        <f>X268/365</f>
        <v>26.407583561643836</v>
      </c>
      <c r="AA268" s="149">
        <v>2288.89</v>
      </c>
      <c r="AB268" s="148">
        <f>AC268*1000/N268</f>
        <v>1.8000004325241656</v>
      </c>
      <c r="AC268" s="148">
        <f>AA268/365</f>
        <v>6.2709315068493146</v>
      </c>
      <c r="AD268" s="151">
        <v>19.113330000000001</v>
      </c>
      <c r="AE268" s="151">
        <v>51.593670000000003</v>
      </c>
      <c r="AF268" s="152" t="s">
        <v>3020</v>
      </c>
      <c r="AG268" s="152" t="s">
        <v>3021</v>
      </c>
      <c r="AH268" s="151">
        <v>19.110309999999998</v>
      </c>
      <c r="AI268" s="151">
        <v>51.597810000000003</v>
      </c>
      <c r="AJ268" s="152" t="s">
        <v>3022</v>
      </c>
      <c r="AK268" s="152" t="s">
        <v>3023</v>
      </c>
      <c r="AL268" s="153"/>
    </row>
    <row r="269" spans="1:38" s="154" customFormat="1" ht="125.1" customHeight="1" x14ac:dyDescent="0.3">
      <c r="A269" s="142">
        <v>266</v>
      </c>
      <c r="B269" s="181" t="s">
        <v>1507</v>
      </c>
      <c r="C269" s="142" t="s">
        <v>3018</v>
      </c>
      <c r="D269" s="142" t="s">
        <v>3024</v>
      </c>
      <c r="E269" s="142" t="s">
        <v>1508</v>
      </c>
      <c r="F269" s="142" t="s">
        <v>3025</v>
      </c>
      <c r="G269" s="142" t="s">
        <v>1504</v>
      </c>
      <c r="H269" s="142" t="s">
        <v>1502</v>
      </c>
      <c r="I269" s="142" t="s">
        <v>25</v>
      </c>
      <c r="J269" s="144" t="s">
        <v>1509</v>
      </c>
      <c r="K269" s="142" t="s">
        <v>38</v>
      </c>
      <c r="L269" s="142" t="s">
        <v>1510</v>
      </c>
      <c r="M269" s="145">
        <v>32026</v>
      </c>
      <c r="N269" s="146">
        <v>87.84</v>
      </c>
      <c r="O269" s="147">
        <v>448.35700000000003</v>
      </c>
      <c r="P269" s="148">
        <f t="shared" ref="P269:P332" si="104">Q269*1000/N269</f>
        <v>13.98423659455548</v>
      </c>
      <c r="Q269" s="148">
        <f t="shared" ref="Q269:Q280" si="105">O269/365</f>
        <v>1.2283753424657535</v>
      </c>
      <c r="R269" s="148">
        <v>2064.0430000000001</v>
      </c>
      <c r="S269" s="148">
        <f t="shared" ref="S269:S332" si="106">T269*1000/N269</f>
        <v>64.377417221847949</v>
      </c>
      <c r="T269" s="148">
        <f t="shared" ref="T269:T280" si="107">R269/365</f>
        <v>5.6549123287671232</v>
      </c>
      <c r="U269" s="148">
        <v>512.40800000000002</v>
      </c>
      <c r="V269" s="148">
        <f t="shared" si="103"/>
        <v>15.981984679491978</v>
      </c>
      <c r="W269" s="148">
        <f t="shared" ref="W269:W280" si="108">U269/365</f>
        <v>1.4038575342465753</v>
      </c>
      <c r="X269" s="148"/>
      <c r="Y269" s="148"/>
      <c r="Z269" s="148"/>
      <c r="AA269" s="149"/>
      <c r="AB269" s="148"/>
      <c r="AC269" s="148"/>
      <c r="AD269" s="151">
        <v>19.213609999999999</v>
      </c>
      <c r="AE269" s="151">
        <v>51.616669999999999</v>
      </c>
      <c r="AF269" s="152" t="s">
        <v>3026</v>
      </c>
      <c r="AG269" s="152" t="s">
        <v>3027</v>
      </c>
      <c r="AH269" s="151"/>
      <c r="AI269" s="151"/>
      <c r="AJ269" s="152"/>
      <c r="AK269" s="152"/>
      <c r="AL269" s="153"/>
    </row>
    <row r="270" spans="1:38" s="154" customFormat="1" ht="125.1" customHeight="1" x14ac:dyDescent="0.3">
      <c r="A270" s="141">
        <v>267</v>
      </c>
      <c r="B270" s="181" t="s">
        <v>1511</v>
      </c>
      <c r="C270" s="142" t="s">
        <v>3028</v>
      </c>
      <c r="D270" s="142" t="s">
        <v>3029</v>
      </c>
      <c r="E270" s="142" t="s">
        <v>1512</v>
      </c>
      <c r="F270" s="142" t="s">
        <v>3030</v>
      </c>
      <c r="G270" s="142" t="s">
        <v>1504</v>
      </c>
      <c r="H270" s="142" t="s">
        <v>1502</v>
      </c>
      <c r="I270" s="142" t="s">
        <v>25</v>
      </c>
      <c r="J270" s="144" t="s">
        <v>1513</v>
      </c>
      <c r="K270" s="142" t="s">
        <v>38</v>
      </c>
      <c r="L270" s="142" t="s">
        <v>1506</v>
      </c>
      <c r="M270" s="145">
        <v>6817</v>
      </c>
      <c r="N270" s="146">
        <v>18.68</v>
      </c>
      <c r="O270" s="147">
        <v>105.664</v>
      </c>
      <c r="P270" s="148">
        <f t="shared" si="104"/>
        <v>15.497345340412425</v>
      </c>
      <c r="Q270" s="148">
        <f t="shared" si="105"/>
        <v>0.2894904109589041</v>
      </c>
      <c r="R270" s="148">
        <v>463.07900000000001</v>
      </c>
      <c r="S270" s="148">
        <f t="shared" si="106"/>
        <v>67.918072218474094</v>
      </c>
      <c r="T270" s="148">
        <f t="shared" si="107"/>
        <v>1.268709589041096</v>
      </c>
      <c r="U270" s="148">
        <v>122.706</v>
      </c>
      <c r="V270" s="148">
        <f t="shared" si="103"/>
        <v>17.996832008447981</v>
      </c>
      <c r="W270" s="148">
        <f t="shared" si="108"/>
        <v>0.33618082191780824</v>
      </c>
      <c r="X270" s="148"/>
      <c r="Y270" s="148"/>
      <c r="Z270" s="148"/>
      <c r="AA270" s="149"/>
      <c r="AB270" s="148"/>
      <c r="AC270" s="148"/>
      <c r="AD270" s="151">
        <v>19.080279999999998</v>
      </c>
      <c r="AE270" s="151">
        <v>51.603610000000003</v>
      </c>
      <c r="AF270" s="152" t="s">
        <v>3031</v>
      </c>
      <c r="AG270" s="152" t="s">
        <v>3032</v>
      </c>
      <c r="AH270" s="151"/>
      <c r="AI270" s="151"/>
      <c r="AJ270" s="152"/>
      <c r="AK270" s="152"/>
      <c r="AL270" s="153"/>
    </row>
    <row r="271" spans="1:38" s="154" customFormat="1" ht="125.1" customHeight="1" x14ac:dyDescent="0.3">
      <c r="A271" s="142">
        <v>268</v>
      </c>
      <c r="B271" s="181" t="s">
        <v>1514</v>
      </c>
      <c r="C271" s="142" t="s">
        <v>3028</v>
      </c>
      <c r="D271" s="142" t="s">
        <v>3033</v>
      </c>
      <c r="E271" s="142" t="s">
        <v>1515</v>
      </c>
      <c r="F271" s="143" t="s">
        <v>3034</v>
      </c>
      <c r="G271" s="142" t="s">
        <v>1504</v>
      </c>
      <c r="H271" s="142" t="s">
        <v>1515</v>
      </c>
      <c r="I271" s="142" t="s">
        <v>25</v>
      </c>
      <c r="J271" s="144" t="s">
        <v>1516</v>
      </c>
      <c r="K271" s="142" t="s">
        <v>38</v>
      </c>
      <c r="L271" s="142" t="s">
        <v>1506</v>
      </c>
      <c r="M271" s="145">
        <v>80490</v>
      </c>
      <c r="N271" s="146">
        <v>220.52</v>
      </c>
      <c r="O271" s="147">
        <v>563.42999999999995</v>
      </c>
      <c r="P271" s="148">
        <f t="shared" si="104"/>
        <v>7.0000173935082444</v>
      </c>
      <c r="Q271" s="148">
        <f t="shared" si="105"/>
        <v>1.5436438356164381</v>
      </c>
      <c r="R271" s="148">
        <v>2776.91</v>
      </c>
      <c r="S271" s="148">
        <f t="shared" si="106"/>
        <v>34.500147844820084</v>
      </c>
      <c r="T271" s="148">
        <f t="shared" si="107"/>
        <v>7.6079726027397259</v>
      </c>
      <c r="U271" s="148">
        <v>925.63499999999999</v>
      </c>
      <c r="V271" s="148">
        <f t="shared" si="103"/>
        <v>11.500028575049262</v>
      </c>
      <c r="W271" s="148">
        <f t="shared" si="108"/>
        <v>2.5359863013698631</v>
      </c>
      <c r="X271" s="148"/>
      <c r="Y271" s="148"/>
      <c r="Z271" s="148"/>
      <c r="AA271" s="149"/>
      <c r="AB271" s="148"/>
      <c r="AC271" s="148"/>
      <c r="AD271" s="151">
        <v>18.998830000000002</v>
      </c>
      <c r="AE271" s="151">
        <v>51.511330000000001</v>
      </c>
      <c r="AF271" s="152" t="s">
        <v>3035</v>
      </c>
      <c r="AG271" s="152" t="s">
        <v>3036</v>
      </c>
      <c r="AH271" s="151">
        <v>18.998670000000001</v>
      </c>
      <c r="AI271" s="151">
        <v>51.511830000000003</v>
      </c>
      <c r="AJ271" s="152" t="s">
        <v>3037</v>
      </c>
      <c r="AK271" s="152" t="s">
        <v>3038</v>
      </c>
      <c r="AL271" s="153"/>
    </row>
    <row r="272" spans="1:38" s="154" customFormat="1" ht="125.1" customHeight="1" x14ac:dyDescent="0.3">
      <c r="A272" s="141">
        <v>269</v>
      </c>
      <c r="B272" s="181" t="s">
        <v>1517</v>
      </c>
      <c r="C272" s="142" t="s">
        <v>3028</v>
      </c>
      <c r="D272" s="142" t="s">
        <v>3033</v>
      </c>
      <c r="E272" s="142" t="s">
        <v>1515</v>
      </c>
      <c r="F272" s="143" t="s">
        <v>1518</v>
      </c>
      <c r="G272" s="142" t="s">
        <v>1504</v>
      </c>
      <c r="H272" s="142" t="s">
        <v>1515</v>
      </c>
      <c r="I272" s="142" t="s">
        <v>25</v>
      </c>
      <c r="J272" s="144" t="s">
        <v>1519</v>
      </c>
      <c r="K272" s="142" t="s">
        <v>38</v>
      </c>
      <c r="L272" s="142" t="s">
        <v>1506</v>
      </c>
      <c r="M272" s="145">
        <v>22488</v>
      </c>
      <c r="N272" s="146">
        <v>61.61</v>
      </c>
      <c r="O272" s="148">
        <v>208.10400000000001</v>
      </c>
      <c r="P272" s="148">
        <f t="shared" si="104"/>
        <v>9.2541461646726102</v>
      </c>
      <c r="Q272" s="148">
        <f t="shared" si="105"/>
        <v>0.57014794520547951</v>
      </c>
      <c r="R272" s="148">
        <v>989.47199999999998</v>
      </c>
      <c r="S272" s="148">
        <f t="shared" si="106"/>
        <v>44.000684820334719</v>
      </c>
      <c r="T272" s="148">
        <f t="shared" si="107"/>
        <v>2.7108821917808217</v>
      </c>
      <c r="U272" s="148">
        <v>245.119</v>
      </c>
      <c r="V272" s="148">
        <f t="shared" si="103"/>
        <v>10.900160754903247</v>
      </c>
      <c r="W272" s="148">
        <f t="shared" si="108"/>
        <v>0.67155890410958907</v>
      </c>
      <c r="X272" s="148"/>
      <c r="Y272" s="148"/>
      <c r="Z272" s="148"/>
      <c r="AA272" s="149"/>
      <c r="AB272" s="148"/>
      <c r="AC272" s="148"/>
      <c r="AD272" s="151">
        <v>19.03247</v>
      </c>
      <c r="AE272" s="151">
        <v>51.551940000000002</v>
      </c>
      <c r="AF272" s="152" t="s">
        <v>3039</v>
      </c>
      <c r="AG272" s="152" t="s">
        <v>3040</v>
      </c>
      <c r="AH272" s="151">
        <v>19.03567</v>
      </c>
      <c r="AI272" s="151">
        <v>51.549529999999997</v>
      </c>
      <c r="AJ272" s="152" t="s">
        <v>3041</v>
      </c>
      <c r="AK272" s="152" t="s">
        <v>3042</v>
      </c>
      <c r="AL272" s="153"/>
    </row>
    <row r="273" spans="1:38" s="154" customFormat="1" ht="125.1" customHeight="1" x14ac:dyDescent="0.3">
      <c r="A273" s="142">
        <v>270</v>
      </c>
      <c r="B273" s="181" t="s">
        <v>1520</v>
      </c>
      <c r="C273" s="142" t="s">
        <v>3028</v>
      </c>
      <c r="D273" s="142" t="s">
        <v>3043</v>
      </c>
      <c r="E273" s="142" t="s">
        <v>1521</v>
      </c>
      <c r="F273" s="143" t="s">
        <v>1522</v>
      </c>
      <c r="G273" s="142" t="s">
        <v>1504</v>
      </c>
      <c r="H273" s="142" t="s">
        <v>1521</v>
      </c>
      <c r="I273" s="142" t="s">
        <v>25</v>
      </c>
      <c r="J273" s="144" t="s">
        <v>1523</v>
      </c>
      <c r="K273" s="142" t="s">
        <v>38</v>
      </c>
      <c r="L273" s="142" t="s">
        <v>1524</v>
      </c>
      <c r="M273" s="145">
        <v>58550</v>
      </c>
      <c r="N273" s="146">
        <v>160.41</v>
      </c>
      <c r="O273" s="147">
        <v>174.47900000000001</v>
      </c>
      <c r="P273" s="148">
        <f t="shared" si="104"/>
        <v>2.980017813940818</v>
      </c>
      <c r="Q273" s="148">
        <f t="shared" si="105"/>
        <v>0.47802465753424661</v>
      </c>
      <c r="R273" s="148">
        <v>2546.9299999999998</v>
      </c>
      <c r="S273" s="148">
        <f t="shared" si="106"/>
        <v>43.50034543332027</v>
      </c>
      <c r="T273" s="148">
        <f t="shared" si="107"/>
        <v>6.9778904109589037</v>
      </c>
      <c r="U273" s="148">
        <v>283.96699999999998</v>
      </c>
      <c r="V273" s="148">
        <f t="shared" si="103"/>
        <v>4.8500204527268735</v>
      </c>
      <c r="W273" s="148">
        <f t="shared" si="108"/>
        <v>0.77799178082191778</v>
      </c>
      <c r="X273" s="148"/>
      <c r="Y273" s="148"/>
      <c r="Z273" s="148"/>
      <c r="AA273" s="149"/>
      <c r="AB273" s="148"/>
      <c r="AC273" s="148"/>
      <c r="AD273" s="151">
        <v>19.15813</v>
      </c>
      <c r="AE273" s="151">
        <v>51.501899999999999</v>
      </c>
      <c r="AF273" s="152" t="s">
        <v>3044</v>
      </c>
      <c r="AG273" s="152" t="s">
        <v>3045</v>
      </c>
      <c r="AH273" s="151">
        <v>19.156320000000001</v>
      </c>
      <c r="AI273" s="151">
        <v>51.502200000000002</v>
      </c>
      <c r="AJ273" s="152" t="s">
        <v>3046</v>
      </c>
      <c r="AK273" s="152" t="s">
        <v>3047</v>
      </c>
      <c r="AL273" s="153"/>
    </row>
    <row r="274" spans="1:38" s="154" customFormat="1" ht="125.1" customHeight="1" x14ac:dyDescent="0.3">
      <c r="A274" s="141">
        <v>271</v>
      </c>
      <c r="B274" s="181" t="s">
        <v>1525</v>
      </c>
      <c r="C274" s="142" t="s">
        <v>3028</v>
      </c>
      <c r="D274" s="142" t="s">
        <v>3043</v>
      </c>
      <c r="E274" s="142" t="s">
        <v>1526</v>
      </c>
      <c r="F274" s="143" t="s">
        <v>1522</v>
      </c>
      <c r="G274" s="142" t="s">
        <v>1504</v>
      </c>
      <c r="H274" s="142" t="s">
        <v>1521</v>
      </c>
      <c r="I274" s="142" t="s">
        <v>25</v>
      </c>
      <c r="J274" s="144" t="s">
        <v>1527</v>
      </c>
      <c r="K274" s="142" t="s">
        <v>38</v>
      </c>
      <c r="L274" s="142" t="s">
        <v>1524</v>
      </c>
      <c r="M274" s="145">
        <v>21253</v>
      </c>
      <c r="N274" s="146">
        <v>58.23</v>
      </c>
      <c r="O274" s="147">
        <v>170.024</v>
      </c>
      <c r="P274" s="148">
        <f t="shared" si="104"/>
        <v>7.9996424194090991</v>
      </c>
      <c r="Q274" s="148">
        <f t="shared" si="105"/>
        <v>0.46581917808219181</v>
      </c>
      <c r="R274" s="148">
        <v>1663.05</v>
      </c>
      <c r="S274" s="148">
        <f t="shared" si="106"/>
        <v>78.246631802559065</v>
      </c>
      <c r="T274" s="148">
        <f t="shared" si="107"/>
        <v>4.5563013698630135</v>
      </c>
      <c r="U274" s="148">
        <v>121.142</v>
      </c>
      <c r="V274" s="148">
        <f t="shared" si="103"/>
        <v>5.6997405188212076</v>
      </c>
      <c r="W274" s="148">
        <f t="shared" si="108"/>
        <v>0.3318958904109589</v>
      </c>
      <c r="X274" s="148"/>
      <c r="Y274" s="148"/>
      <c r="Z274" s="148"/>
      <c r="AA274" s="149"/>
      <c r="AB274" s="148"/>
      <c r="AC274" s="148"/>
      <c r="AD274" s="151">
        <v>19.13747</v>
      </c>
      <c r="AE274" s="151">
        <v>51.535969999999999</v>
      </c>
      <c r="AF274" s="145" t="s">
        <v>3048</v>
      </c>
      <c r="AG274" s="151" t="s">
        <v>1528</v>
      </c>
      <c r="AH274" s="151">
        <v>19.137609999999999</v>
      </c>
      <c r="AI274" s="151">
        <v>51.534640000000003</v>
      </c>
      <c r="AJ274" s="145" t="s">
        <v>3049</v>
      </c>
      <c r="AK274" s="151" t="s">
        <v>1529</v>
      </c>
      <c r="AL274" s="153"/>
    </row>
    <row r="275" spans="1:38" s="154" customFormat="1" ht="125.1" customHeight="1" x14ac:dyDescent="0.3">
      <c r="A275" s="142">
        <v>272</v>
      </c>
      <c r="B275" s="181" t="s">
        <v>1530</v>
      </c>
      <c r="C275" s="142" t="s">
        <v>3028</v>
      </c>
      <c r="D275" s="142" t="s">
        <v>3050</v>
      </c>
      <c r="E275" s="142" t="s">
        <v>1531</v>
      </c>
      <c r="F275" s="143" t="s">
        <v>3051</v>
      </c>
      <c r="G275" s="142" t="s">
        <v>1504</v>
      </c>
      <c r="H275" s="142" t="s">
        <v>1531</v>
      </c>
      <c r="I275" s="142" t="s">
        <v>1532</v>
      </c>
      <c r="J275" s="144" t="s">
        <v>1533</v>
      </c>
      <c r="K275" s="142" t="s">
        <v>38</v>
      </c>
      <c r="L275" s="142" t="s">
        <v>1534</v>
      </c>
      <c r="M275" s="145">
        <v>62185</v>
      </c>
      <c r="N275" s="146">
        <v>170.37</v>
      </c>
      <c r="O275" s="147">
        <v>332.69</v>
      </c>
      <c r="P275" s="148">
        <f t="shared" si="104"/>
        <v>5.3499997185818771</v>
      </c>
      <c r="Q275" s="148">
        <f t="shared" si="105"/>
        <v>0.91147945205479453</v>
      </c>
      <c r="R275" s="148">
        <v>3886.56</v>
      </c>
      <c r="S275" s="148">
        <f t="shared" si="106"/>
        <v>62.499909544175004</v>
      </c>
      <c r="T275" s="148">
        <f t="shared" si="107"/>
        <v>10.648109589041097</v>
      </c>
      <c r="U275" s="148">
        <v>568.99300000000005</v>
      </c>
      <c r="V275" s="148">
        <f t="shared" si="103"/>
        <v>9.1499966631851226</v>
      </c>
      <c r="W275" s="148">
        <f t="shared" si="108"/>
        <v>1.5588849315068494</v>
      </c>
      <c r="X275" s="148"/>
      <c r="Y275" s="148"/>
      <c r="Z275" s="148"/>
      <c r="AA275" s="149"/>
      <c r="AB275" s="148"/>
      <c r="AC275" s="148"/>
      <c r="AD275" s="151">
        <v>18.956939999999999</v>
      </c>
      <c r="AE275" s="151">
        <v>51.440280000000001</v>
      </c>
      <c r="AF275" s="152" t="s">
        <v>3052</v>
      </c>
      <c r="AG275" s="152" t="s">
        <v>3053</v>
      </c>
      <c r="AH275" s="151"/>
      <c r="AI275" s="151"/>
      <c r="AJ275" s="152"/>
      <c r="AK275" s="152"/>
      <c r="AL275" s="153"/>
    </row>
    <row r="276" spans="1:38" s="154" customFormat="1" ht="125.1" customHeight="1" x14ac:dyDescent="0.3">
      <c r="A276" s="141">
        <v>273</v>
      </c>
      <c r="B276" s="181" t="s">
        <v>1535</v>
      </c>
      <c r="C276" s="142" t="s">
        <v>3028</v>
      </c>
      <c r="D276" s="142" t="s">
        <v>3054</v>
      </c>
      <c r="E276" s="142" t="s">
        <v>1536</v>
      </c>
      <c r="F276" s="143" t="s">
        <v>3055</v>
      </c>
      <c r="G276" s="142" t="s">
        <v>1504</v>
      </c>
      <c r="H276" s="142" t="s">
        <v>1531</v>
      </c>
      <c r="I276" s="142" t="s">
        <v>25</v>
      </c>
      <c r="J276" s="144" t="s">
        <v>1537</v>
      </c>
      <c r="K276" s="142" t="s">
        <v>38</v>
      </c>
      <c r="L276" s="142" t="s">
        <v>1538</v>
      </c>
      <c r="M276" s="145">
        <v>8284</v>
      </c>
      <c r="N276" s="146">
        <v>22.7</v>
      </c>
      <c r="O276" s="147">
        <v>31.065000000000001</v>
      </c>
      <c r="P276" s="148">
        <f t="shared" si="104"/>
        <v>3.7493211031319778</v>
      </c>
      <c r="Q276" s="148">
        <f t="shared" si="105"/>
        <v>8.510958904109589E-2</v>
      </c>
      <c r="R276" s="148">
        <v>422.48399999999998</v>
      </c>
      <c r="S276" s="148">
        <f t="shared" si="106"/>
        <v>50.9907670025949</v>
      </c>
      <c r="T276" s="148">
        <f t="shared" si="107"/>
        <v>1.1574904109589041</v>
      </c>
      <c r="U276" s="148">
        <v>55.503</v>
      </c>
      <c r="V276" s="148">
        <f t="shared" si="103"/>
        <v>6.6988111761511089</v>
      </c>
      <c r="W276" s="148">
        <f t="shared" si="108"/>
        <v>0.15206301369863015</v>
      </c>
      <c r="X276" s="148"/>
      <c r="Y276" s="148"/>
      <c r="Z276" s="148"/>
      <c r="AA276" s="149"/>
      <c r="AB276" s="148"/>
      <c r="AC276" s="148"/>
      <c r="AD276" s="151">
        <v>18.942779999999999</v>
      </c>
      <c r="AE276" s="151">
        <v>51.478610000000003</v>
      </c>
      <c r="AF276" s="152" t="s">
        <v>3056</v>
      </c>
      <c r="AG276" s="152" t="s">
        <v>3057</v>
      </c>
      <c r="AH276" s="151"/>
      <c r="AI276" s="151"/>
      <c r="AJ276" s="152"/>
      <c r="AK276" s="152"/>
      <c r="AL276" s="153"/>
    </row>
    <row r="277" spans="1:38" s="154" customFormat="1" ht="125.1" customHeight="1" x14ac:dyDescent="0.3">
      <c r="A277" s="142">
        <v>274</v>
      </c>
      <c r="B277" s="181" t="s">
        <v>1539</v>
      </c>
      <c r="C277" s="142" t="s">
        <v>3058</v>
      </c>
      <c r="D277" s="142" t="s">
        <v>3059</v>
      </c>
      <c r="E277" s="142" t="s">
        <v>1540</v>
      </c>
      <c r="F277" s="143" t="s">
        <v>3060</v>
      </c>
      <c r="G277" s="142" t="s">
        <v>1504</v>
      </c>
      <c r="H277" s="142" t="s">
        <v>1531</v>
      </c>
      <c r="I277" s="142" t="s">
        <v>25</v>
      </c>
      <c r="J277" s="144" t="s">
        <v>1541</v>
      </c>
      <c r="K277" s="142" t="s">
        <v>38</v>
      </c>
      <c r="L277" s="142" t="s">
        <v>1538</v>
      </c>
      <c r="M277" s="145">
        <v>6599</v>
      </c>
      <c r="N277" s="146">
        <v>18.079999999999998</v>
      </c>
      <c r="O277" s="147">
        <v>300.48500000000001</v>
      </c>
      <c r="P277" s="148">
        <f t="shared" si="104"/>
        <v>45.533549521154086</v>
      </c>
      <c r="Q277" s="148">
        <f t="shared" si="105"/>
        <v>0.82324657534246581</v>
      </c>
      <c r="R277" s="148">
        <v>916.00699999999995</v>
      </c>
      <c r="S277" s="148">
        <f t="shared" si="106"/>
        <v>138.80576433507093</v>
      </c>
      <c r="T277" s="148">
        <f t="shared" si="107"/>
        <v>2.509608219178082</v>
      </c>
      <c r="U277" s="148">
        <v>115.00700000000001</v>
      </c>
      <c r="V277" s="148">
        <f t="shared" si="103"/>
        <v>17.427415444296283</v>
      </c>
      <c r="W277" s="148">
        <f t="shared" si="108"/>
        <v>0.31508767123287673</v>
      </c>
      <c r="X277" s="148"/>
      <c r="Y277" s="148"/>
      <c r="Z277" s="148"/>
      <c r="AA277" s="149"/>
      <c r="AB277" s="148"/>
      <c r="AC277" s="148"/>
      <c r="AD277" s="151">
        <v>18.993500000000001</v>
      </c>
      <c r="AE277" s="151">
        <v>51.399166999999998</v>
      </c>
      <c r="AF277" s="152" t="s">
        <v>3061</v>
      </c>
      <c r="AG277" s="152" t="s">
        <v>3062</v>
      </c>
      <c r="AH277" s="151">
        <v>19.001166999999999</v>
      </c>
      <c r="AI277" s="151">
        <v>51.240499999999997</v>
      </c>
      <c r="AJ277" s="152" t="s">
        <v>3063</v>
      </c>
      <c r="AK277" s="152" t="s">
        <v>3064</v>
      </c>
      <c r="AL277" s="153"/>
    </row>
    <row r="278" spans="1:38" s="154" customFormat="1" ht="125.1" customHeight="1" x14ac:dyDescent="0.3">
      <c r="A278" s="141">
        <v>275</v>
      </c>
      <c r="B278" s="181" t="s">
        <v>1542</v>
      </c>
      <c r="C278" s="142" t="s">
        <v>3058</v>
      </c>
      <c r="D278" s="142" t="s">
        <v>3065</v>
      </c>
      <c r="E278" s="142" t="s">
        <v>1543</v>
      </c>
      <c r="F278" s="143" t="s">
        <v>3066</v>
      </c>
      <c r="G278" s="142" t="s">
        <v>1504</v>
      </c>
      <c r="H278" s="142" t="s">
        <v>1515</v>
      </c>
      <c r="I278" s="142" t="s">
        <v>25</v>
      </c>
      <c r="J278" s="144" t="s">
        <v>1544</v>
      </c>
      <c r="K278" s="142" t="s">
        <v>38</v>
      </c>
      <c r="L278" s="142" t="s">
        <v>1545</v>
      </c>
      <c r="M278" s="145">
        <v>9640</v>
      </c>
      <c r="N278" s="146">
        <v>38.56</v>
      </c>
      <c r="O278" s="147">
        <v>176.70099999999999</v>
      </c>
      <c r="P278" s="148">
        <f t="shared" si="104"/>
        <v>18.329979253112032</v>
      </c>
      <c r="Q278" s="148">
        <f>O278/250</f>
        <v>0.70680399999999999</v>
      </c>
      <c r="R278" s="148">
        <v>872.61300000000006</v>
      </c>
      <c r="S278" s="148">
        <f t="shared" si="106"/>
        <v>90.520020746887965</v>
      </c>
      <c r="T278" s="148">
        <f>R278/250</f>
        <v>3.4904520000000003</v>
      </c>
      <c r="U278" s="148">
        <v>221.72</v>
      </c>
      <c r="V278" s="148">
        <f t="shared" si="103"/>
        <v>23</v>
      </c>
      <c r="W278" s="148">
        <f>U278/250</f>
        <v>0.88688</v>
      </c>
      <c r="X278" s="148"/>
      <c r="Y278" s="148"/>
      <c r="Z278" s="148"/>
      <c r="AA278" s="149"/>
      <c r="AB278" s="148"/>
      <c r="AC278" s="148"/>
      <c r="AD278" s="151">
        <v>19.030200000000001</v>
      </c>
      <c r="AE278" s="151">
        <v>51.522370000000002</v>
      </c>
      <c r="AF278" s="152" t="s">
        <v>3067</v>
      </c>
      <c r="AG278" s="152" t="s">
        <v>3068</v>
      </c>
      <c r="AH278" s="151"/>
      <c r="AI278" s="151"/>
      <c r="AJ278" s="152"/>
      <c r="AK278" s="152"/>
      <c r="AL278" s="153"/>
    </row>
    <row r="279" spans="1:38" s="154" customFormat="1" ht="125.1" customHeight="1" x14ac:dyDescent="0.3">
      <c r="A279" s="142">
        <v>276</v>
      </c>
      <c r="B279" s="181" t="s">
        <v>1546</v>
      </c>
      <c r="C279" s="142" t="s">
        <v>3058</v>
      </c>
      <c r="D279" s="142" t="s">
        <v>3069</v>
      </c>
      <c r="E279" s="142" t="s">
        <v>1547</v>
      </c>
      <c r="F279" s="143" t="s">
        <v>3070</v>
      </c>
      <c r="G279" s="141" t="s">
        <v>1504</v>
      </c>
      <c r="H279" s="141" t="s">
        <v>1531</v>
      </c>
      <c r="I279" s="141" t="s">
        <v>25</v>
      </c>
      <c r="J279" s="144" t="s">
        <v>1548</v>
      </c>
      <c r="K279" s="141" t="s">
        <v>38</v>
      </c>
      <c r="L279" s="142" t="s">
        <v>1549</v>
      </c>
      <c r="M279" s="145">
        <v>38112</v>
      </c>
      <c r="N279" s="146">
        <v>152.44800000000001</v>
      </c>
      <c r="O279" s="147">
        <v>82.929000000000002</v>
      </c>
      <c r="P279" s="148">
        <f t="shared" si="104"/>
        <v>2.1759288413098234</v>
      </c>
      <c r="Q279" s="148">
        <f>O279/250</f>
        <v>0.33171600000000001</v>
      </c>
      <c r="R279" s="148">
        <v>1033.74</v>
      </c>
      <c r="S279" s="148">
        <f t="shared" si="106"/>
        <v>27.123740554156171</v>
      </c>
      <c r="T279" s="148">
        <f>R279/250</f>
        <v>4.1349600000000004</v>
      </c>
      <c r="U279" s="148">
        <v>152.88800000000001</v>
      </c>
      <c r="V279" s="148">
        <f t="shared" si="103"/>
        <v>4.0115449202350968</v>
      </c>
      <c r="W279" s="148">
        <f>U279/250</f>
        <v>0.61155199999999998</v>
      </c>
      <c r="X279" s="148"/>
      <c r="Y279" s="148"/>
      <c r="Z279" s="148"/>
      <c r="AA279" s="149"/>
      <c r="AB279" s="148"/>
      <c r="AC279" s="148"/>
      <c r="AD279" s="151">
        <v>19.05322</v>
      </c>
      <c r="AE279" s="151">
        <v>51.437829999999998</v>
      </c>
      <c r="AF279" s="152" t="s">
        <v>3071</v>
      </c>
      <c r="AG279" s="152" t="s">
        <v>3072</v>
      </c>
      <c r="AH279" s="151">
        <v>19.05425</v>
      </c>
      <c r="AI279" s="151">
        <v>51.436750000000004</v>
      </c>
      <c r="AJ279" s="152" t="s">
        <v>3073</v>
      </c>
      <c r="AK279" s="152" t="s">
        <v>3074</v>
      </c>
      <c r="AL279" s="153"/>
    </row>
    <row r="280" spans="1:38" s="154" customFormat="1" ht="125.1" customHeight="1" x14ac:dyDescent="0.3">
      <c r="A280" s="141">
        <v>277</v>
      </c>
      <c r="B280" s="181" t="s">
        <v>1550</v>
      </c>
      <c r="C280" s="142" t="s">
        <v>3058</v>
      </c>
      <c r="D280" s="142" t="s">
        <v>3075</v>
      </c>
      <c r="E280" s="142" t="s">
        <v>1551</v>
      </c>
      <c r="F280" s="143" t="s">
        <v>1552</v>
      </c>
      <c r="G280" s="142" t="s">
        <v>1504</v>
      </c>
      <c r="H280" s="142" t="s">
        <v>1502</v>
      </c>
      <c r="I280" s="142" t="s">
        <v>25</v>
      </c>
      <c r="J280" s="144" t="s">
        <v>1553</v>
      </c>
      <c r="K280" s="142" t="s">
        <v>38</v>
      </c>
      <c r="L280" s="142" t="s">
        <v>1554</v>
      </c>
      <c r="M280" s="145">
        <v>6404</v>
      </c>
      <c r="N280" s="146">
        <v>17.55</v>
      </c>
      <c r="O280" s="147">
        <v>116.544</v>
      </c>
      <c r="P280" s="148">
        <f t="shared" si="104"/>
        <v>18.193654138859618</v>
      </c>
      <c r="Q280" s="148">
        <f t="shared" si="105"/>
        <v>0.31929863013698628</v>
      </c>
      <c r="R280" s="148">
        <v>567.60599999999999</v>
      </c>
      <c r="S280" s="148">
        <f t="shared" si="106"/>
        <v>88.608828006088288</v>
      </c>
      <c r="T280" s="148">
        <f t="shared" si="107"/>
        <v>1.5550849315068493</v>
      </c>
      <c r="U280" s="148">
        <v>153.684</v>
      </c>
      <c r="V280" s="148">
        <f t="shared" si="103"/>
        <v>23.991570073761853</v>
      </c>
      <c r="W280" s="148">
        <f t="shared" si="108"/>
        <v>0.42105205479452051</v>
      </c>
      <c r="X280" s="148"/>
      <c r="Y280" s="148"/>
      <c r="Z280" s="148"/>
      <c r="AA280" s="149"/>
      <c r="AB280" s="148"/>
      <c r="AC280" s="148"/>
      <c r="AD280" s="151">
        <v>19.20778</v>
      </c>
      <c r="AE280" s="151">
        <v>51.560279999999999</v>
      </c>
      <c r="AF280" s="152" t="s">
        <v>3076</v>
      </c>
      <c r="AG280" s="152" t="s">
        <v>3077</v>
      </c>
      <c r="AH280" s="151"/>
      <c r="AI280" s="151"/>
      <c r="AJ280" s="152"/>
      <c r="AK280" s="152"/>
      <c r="AL280" s="153"/>
    </row>
    <row r="281" spans="1:38" s="154" customFormat="1" ht="125.1" customHeight="1" x14ac:dyDescent="0.3">
      <c r="A281" s="142">
        <v>278</v>
      </c>
      <c r="B281" s="181" t="s">
        <v>1555</v>
      </c>
      <c r="C281" s="142" t="s">
        <v>3018</v>
      </c>
      <c r="D281" s="142" t="s">
        <v>3078</v>
      </c>
      <c r="E281" s="142" t="s">
        <v>1556</v>
      </c>
      <c r="F281" s="142" t="s">
        <v>1557</v>
      </c>
      <c r="G281" s="142" t="s">
        <v>1558</v>
      </c>
      <c r="H281" s="142" t="s">
        <v>1556</v>
      </c>
      <c r="I281" s="142" t="s">
        <v>25</v>
      </c>
      <c r="J281" s="144" t="s">
        <v>1559</v>
      </c>
      <c r="K281" s="142" t="s">
        <v>38</v>
      </c>
      <c r="L281" s="173" t="s">
        <v>1560</v>
      </c>
      <c r="M281" s="145">
        <v>522771</v>
      </c>
      <c r="N281" s="146">
        <v>1432.25</v>
      </c>
      <c r="O281" s="147">
        <v>3763.95</v>
      </c>
      <c r="P281" s="148">
        <f t="shared" si="104"/>
        <v>7.1999942613523595</v>
      </c>
      <c r="Q281" s="148">
        <f>O281/365</f>
        <v>10.312191780821918</v>
      </c>
      <c r="R281" s="148">
        <v>37629.1</v>
      </c>
      <c r="S281" s="148">
        <f t="shared" si="106"/>
        <v>71.980048635038742</v>
      </c>
      <c r="T281" s="148">
        <f>R281/365</f>
        <v>103.09342465753424</v>
      </c>
      <c r="U281" s="148">
        <v>5489.1</v>
      </c>
      <c r="V281" s="148">
        <f t="shared" si="103"/>
        <v>10.500003586654776</v>
      </c>
      <c r="W281" s="148">
        <f>U281/365</f>
        <v>15.038630136986303</v>
      </c>
      <c r="X281" s="148"/>
      <c r="Y281" s="148"/>
      <c r="Z281" s="148"/>
      <c r="AA281" s="149"/>
      <c r="AB281" s="148"/>
      <c r="AC281" s="148"/>
      <c r="AD281" s="151">
        <v>18.973690000000001</v>
      </c>
      <c r="AE281" s="151">
        <v>51.148609999999998</v>
      </c>
      <c r="AF281" s="152" t="s">
        <v>3079</v>
      </c>
      <c r="AG281" s="152" t="s">
        <v>3080</v>
      </c>
      <c r="AH281" s="151">
        <v>18.98</v>
      </c>
      <c r="AI281" s="151">
        <v>51.151670000000003</v>
      </c>
      <c r="AJ281" s="152" t="s">
        <v>3081</v>
      </c>
      <c r="AK281" s="152" t="s">
        <v>3082</v>
      </c>
      <c r="AL281" s="153"/>
    </row>
    <row r="282" spans="1:38" s="154" customFormat="1" ht="125.1" customHeight="1" x14ac:dyDescent="0.3">
      <c r="A282" s="141">
        <v>279</v>
      </c>
      <c r="B282" s="181" t="s">
        <v>1561</v>
      </c>
      <c r="C282" s="142" t="s">
        <v>3018</v>
      </c>
      <c r="D282" s="142" t="s">
        <v>3083</v>
      </c>
      <c r="E282" s="142" t="s">
        <v>1562</v>
      </c>
      <c r="F282" s="142" t="s">
        <v>1563</v>
      </c>
      <c r="G282" s="142" t="s">
        <v>1558</v>
      </c>
      <c r="H282" s="142" t="s">
        <v>1562</v>
      </c>
      <c r="I282" s="142" t="s">
        <v>1532</v>
      </c>
      <c r="J282" s="144" t="s">
        <v>1564</v>
      </c>
      <c r="K282" s="142" t="s">
        <v>38</v>
      </c>
      <c r="L282" s="173" t="s">
        <v>1565</v>
      </c>
      <c r="M282" s="145">
        <v>275022</v>
      </c>
      <c r="N282" s="146">
        <v>753.48</v>
      </c>
      <c r="O282" s="147">
        <v>6944.31</v>
      </c>
      <c r="P282" s="148">
        <f t="shared" si="104"/>
        <v>25.250181623022598</v>
      </c>
      <c r="Q282" s="148">
        <f t="shared" ref="Q282:Q290" si="109">O282/365</f>
        <v>19.025506849315068</v>
      </c>
      <c r="R282" s="148">
        <v>29958.1</v>
      </c>
      <c r="S282" s="148">
        <f t="shared" si="106"/>
        <v>108.93054401094901</v>
      </c>
      <c r="T282" s="148">
        <f t="shared" ref="T282:T290" si="110">R282/365</f>
        <v>82.076986301369857</v>
      </c>
      <c r="U282" s="148">
        <v>7791.37</v>
      </c>
      <c r="V282" s="148">
        <f t="shared" si="103"/>
        <v>28.330173565432645</v>
      </c>
      <c r="W282" s="148">
        <f t="shared" ref="W282:W290" si="111">U282/365</f>
        <v>21.34621917808219</v>
      </c>
      <c r="X282" s="148">
        <v>3437.2020000000002</v>
      </c>
      <c r="Y282" s="148">
        <f t="shared" ref="Y282:Y320" si="112">Z282*1000/N282</f>
        <v>12.497998328850025</v>
      </c>
      <c r="Z282" s="148">
        <f>X282/365</f>
        <v>9.4169917808219186</v>
      </c>
      <c r="AA282" s="149">
        <v>347.351</v>
      </c>
      <c r="AB282" s="148">
        <f t="shared" ref="AB282:AB320" si="113">AC282*1000/N282</f>
        <v>1.2630017722334577</v>
      </c>
      <c r="AC282" s="148">
        <f>AA282/365</f>
        <v>0.95164657534246577</v>
      </c>
      <c r="AD282" s="151">
        <v>18.879169999999998</v>
      </c>
      <c r="AE282" s="151">
        <v>51.101559999999999</v>
      </c>
      <c r="AF282" s="152" t="s">
        <v>3084</v>
      </c>
      <c r="AG282" s="152" t="s">
        <v>3085</v>
      </c>
      <c r="AH282" s="151">
        <v>18.867443999999999</v>
      </c>
      <c r="AI282" s="151">
        <v>51.109777999999999</v>
      </c>
      <c r="AJ282" s="152" t="s">
        <v>3086</v>
      </c>
      <c r="AK282" s="152" t="s">
        <v>3087</v>
      </c>
      <c r="AL282" s="153"/>
    </row>
    <row r="283" spans="1:38" s="154" customFormat="1" ht="125.1" customHeight="1" x14ac:dyDescent="0.3">
      <c r="A283" s="142">
        <v>280</v>
      </c>
      <c r="B283" s="181" t="s">
        <v>1566</v>
      </c>
      <c r="C283" s="142" t="s">
        <v>3028</v>
      </c>
      <c r="D283" s="142" t="s">
        <v>3088</v>
      </c>
      <c r="E283" s="142" t="s">
        <v>1567</v>
      </c>
      <c r="F283" s="142" t="s">
        <v>3089</v>
      </c>
      <c r="G283" s="142" t="s">
        <v>1558</v>
      </c>
      <c r="H283" s="142" t="s">
        <v>1562</v>
      </c>
      <c r="I283" s="142" t="s">
        <v>25</v>
      </c>
      <c r="J283" s="144" t="s">
        <v>1568</v>
      </c>
      <c r="K283" s="142" t="s">
        <v>38</v>
      </c>
      <c r="L283" s="173" t="s">
        <v>1565</v>
      </c>
      <c r="M283" s="145">
        <v>111605</v>
      </c>
      <c r="N283" s="146">
        <v>305.77</v>
      </c>
      <c r="O283" s="147">
        <v>2287.9</v>
      </c>
      <c r="P283" s="148">
        <f t="shared" si="104"/>
        <v>20.499784733892117</v>
      </c>
      <c r="Q283" s="148">
        <f t="shared" si="109"/>
        <v>6.2682191780821919</v>
      </c>
      <c r="R283" s="148">
        <v>10245.299999999999</v>
      </c>
      <c r="S283" s="148">
        <f t="shared" si="106"/>
        <v>91.798786893721271</v>
      </c>
      <c r="T283" s="148">
        <f t="shared" si="110"/>
        <v>28.06931506849315</v>
      </c>
      <c r="U283" s="148">
        <v>2609.33</v>
      </c>
      <c r="V283" s="148">
        <f t="shared" si="103"/>
        <v>23.379825735253601</v>
      </c>
      <c r="W283" s="148">
        <f t="shared" si="111"/>
        <v>7.1488493150684933</v>
      </c>
      <c r="X283" s="148"/>
      <c r="Y283" s="148"/>
      <c r="Z283" s="148"/>
      <c r="AA283" s="149"/>
      <c r="AB283" s="148"/>
      <c r="AC283" s="148"/>
      <c r="AD283" s="151">
        <v>18.90353</v>
      </c>
      <c r="AE283" s="151">
        <v>51.117919999999998</v>
      </c>
      <c r="AF283" s="152" t="s">
        <v>3090</v>
      </c>
      <c r="AG283" s="152" t="s">
        <v>3091</v>
      </c>
      <c r="AH283" s="151">
        <v>18.880278000000001</v>
      </c>
      <c r="AI283" s="151">
        <v>51.107500000000002</v>
      </c>
      <c r="AJ283" s="152" t="s">
        <v>3092</v>
      </c>
      <c r="AK283" s="152" t="s">
        <v>3093</v>
      </c>
      <c r="AL283" s="153"/>
    </row>
    <row r="284" spans="1:38" s="154" customFormat="1" ht="125.1" customHeight="1" x14ac:dyDescent="0.3">
      <c r="A284" s="141">
        <v>281</v>
      </c>
      <c r="B284" s="181" t="s">
        <v>1569</v>
      </c>
      <c r="C284" s="142" t="s">
        <v>3028</v>
      </c>
      <c r="D284" s="142" t="s">
        <v>1570</v>
      </c>
      <c r="E284" s="141" t="s">
        <v>1571</v>
      </c>
      <c r="F284" s="156" t="s">
        <v>1572</v>
      </c>
      <c r="G284" s="142" t="s">
        <v>1558</v>
      </c>
      <c r="H284" s="142" t="s">
        <v>1571</v>
      </c>
      <c r="I284" s="141" t="s">
        <v>25</v>
      </c>
      <c r="J284" s="144" t="s">
        <v>1573</v>
      </c>
      <c r="K284" s="141" t="s">
        <v>38</v>
      </c>
      <c r="L284" s="173" t="s">
        <v>1574</v>
      </c>
      <c r="M284" s="145">
        <v>83959</v>
      </c>
      <c r="N284" s="146">
        <v>230.02</v>
      </c>
      <c r="O284" s="147">
        <v>503.75400000000002</v>
      </c>
      <c r="P284" s="148">
        <f t="shared" si="104"/>
        <v>6.0001214903290121</v>
      </c>
      <c r="Q284" s="148">
        <f t="shared" si="109"/>
        <v>1.3801479452054795</v>
      </c>
      <c r="R284" s="148">
        <v>3274.4</v>
      </c>
      <c r="S284" s="148">
        <f t="shared" si="106"/>
        <v>39.000777776322003</v>
      </c>
      <c r="T284" s="148">
        <f t="shared" si="110"/>
        <v>8.9709589041095885</v>
      </c>
      <c r="U284" s="148">
        <v>2098.98</v>
      </c>
      <c r="V284" s="148">
        <f t="shared" si="103"/>
        <v>25.000565763787066</v>
      </c>
      <c r="W284" s="148">
        <f t="shared" si="111"/>
        <v>5.7506301369863015</v>
      </c>
      <c r="X284" s="148"/>
      <c r="Y284" s="148"/>
      <c r="Z284" s="148"/>
      <c r="AA284" s="149"/>
      <c r="AB284" s="148"/>
      <c r="AC284" s="148"/>
      <c r="AD284" s="151">
        <v>19.202059999999999</v>
      </c>
      <c r="AE284" s="151">
        <v>51.18994</v>
      </c>
      <c r="AF284" s="152" t="s">
        <v>3094</v>
      </c>
      <c r="AG284" s="152" t="s">
        <v>3095</v>
      </c>
      <c r="AH284" s="151">
        <v>19.203859999999999</v>
      </c>
      <c r="AI284" s="151">
        <v>51.190530000000003</v>
      </c>
      <c r="AJ284" s="152" t="s">
        <v>3096</v>
      </c>
      <c r="AK284" s="152" t="s">
        <v>3097</v>
      </c>
      <c r="AL284" s="153"/>
    </row>
    <row r="285" spans="1:38" s="154" customFormat="1" ht="125.1" customHeight="1" x14ac:dyDescent="0.3">
      <c r="A285" s="142">
        <v>282</v>
      </c>
      <c r="B285" s="181" t="s">
        <v>1575</v>
      </c>
      <c r="C285" s="142" t="s">
        <v>3098</v>
      </c>
      <c r="D285" s="142" t="s">
        <v>1570</v>
      </c>
      <c r="E285" s="141" t="s">
        <v>1576</v>
      </c>
      <c r="F285" s="156" t="s">
        <v>1572</v>
      </c>
      <c r="G285" s="142" t="s">
        <v>1558</v>
      </c>
      <c r="H285" s="142" t="s">
        <v>1571</v>
      </c>
      <c r="I285" s="141" t="s">
        <v>25</v>
      </c>
      <c r="J285" s="144" t="s">
        <v>1577</v>
      </c>
      <c r="K285" s="141" t="s">
        <v>38</v>
      </c>
      <c r="L285" s="173" t="s">
        <v>1574</v>
      </c>
      <c r="M285" s="145">
        <v>11545</v>
      </c>
      <c r="N285" s="146">
        <v>31.63</v>
      </c>
      <c r="O285" s="147">
        <v>161.63</v>
      </c>
      <c r="P285" s="148">
        <f t="shared" si="104"/>
        <v>14.00006063257095</v>
      </c>
      <c r="Q285" s="148">
        <f t="shared" si="109"/>
        <v>0.44282191780821917</v>
      </c>
      <c r="R285" s="148">
        <v>1396.95</v>
      </c>
      <c r="S285" s="148">
        <f t="shared" si="106"/>
        <v>121.00095712844144</v>
      </c>
      <c r="T285" s="148">
        <f t="shared" si="110"/>
        <v>3.8272602739726027</v>
      </c>
      <c r="U285" s="148">
        <v>265.53500000000003</v>
      </c>
      <c r="V285" s="148">
        <f t="shared" si="103"/>
        <v>23.000099610652281</v>
      </c>
      <c r="W285" s="148">
        <f t="shared" si="111"/>
        <v>0.72749315068493159</v>
      </c>
      <c r="X285" s="148"/>
      <c r="Y285" s="148"/>
      <c r="Z285" s="148"/>
      <c r="AA285" s="149"/>
      <c r="AB285" s="148"/>
      <c r="AC285" s="148"/>
      <c r="AD285" s="151">
        <v>19.131671999999998</v>
      </c>
      <c r="AE285" s="151">
        <v>51.192518999999997</v>
      </c>
      <c r="AF285" s="152" t="s">
        <v>3099</v>
      </c>
      <c r="AG285" s="152" t="s">
        <v>3100</v>
      </c>
      <c r="AH285" s="151">
        <v>19.131992</v>
      </c>
      <c r="AI285" s="151">
        <v>51.192964000000003</v>
      </c>
      <c r="AJ285" s="152" t="s">
        <v>3101</v>
      </c>
      <c r="AK285" s="152" t="s">
        <v>3102</v>
      </c>
      <c r="AL285" s="153"/>
    </row>
    <row r="286" spans="1:38" s="154" customFormat="1" ht="125.1" customHeight="1" x14ac:dyDescent="0.3">
      <c r="A286" s="141">
        <v>283</v>
      </c>
      <c r="B286" s="181" t="s">
        <v>1578</v>
      </c>
      <c r="C286" s="142" t="s">
        <v>3028</v>
      </c>
      <c r="D286" s="142" t="s">
        <v>3103</v>
      </c>
      <c r="E286" s="142" t="s">
        <v>1579</v>
      </c>
      <c r="F286" s="143" t="s">
        <v>3104</v>
      </c>
      <c r="G286" s="142" t="s">
        <v>1558</v>
      </c>
      <c r="H286" s="142" t="s">
        <v>1579</v>
      </c>
      <c r="I286" s="141" t="s">
        <v>25</v>
      </c>
      <c r="J286" s="157" t="s">
        <v>3105</v>
      </c>
      <c r="K286" s="141" t="s">
        <v>38</v>
      </c>
      <c r="L286" s="173" t="s">
        <v>1580</v>
      </c>
      <c r="M286" s="145">
        <v>37623</v>
      </c>
      <c r="N286" s="146">
        <v>103.08</v>
      </c>
      <c r="O286" s="147">
        <v>175.69900000000001</v>
      </c>
      <c r="P286" s="148">
        <f t="shared" si="104"/>
        <v>4.669840156069764</v>
      </c>
      <c r="Q286" s="148">
        <f t="shared" si="109"/>
        <v>0.48136712328767128</v>
      </c>
      <c r="R286" s="148">
        <v>1972.95</v>
      </c>
      <c r="S286" s="148">
        <f t="shared" si="106"/>
        <v>52.438324270017695</v>
      </c>
      <c r="T286" s="148">
        <f t="shared" si="110"/>
        <v>5.4053424657534244</v>
      </c>
      <c r="U286" s="148">
        <v>386.38799999999998</v>
      </c>
      <c r="V286" s="148">
        <f t="shared" si="103"/>
        <v>10.26966686334859</v>
      </c>
      <c r="W286" s="148">
        <f t="shared" si="111"/>
        <v>1.0585972602739726</v>
      </c>
      <c r="X286" s="148"/>
      <c r="Y286" s="148"/>
      <c r="Z286" s="148"/>
      <c r="AA286" s="149"/>
      <c r="AB286" s="148"/>
      <c r="AC286" s="148"/>
      <c r="AD286" s="151">
        <v>19.144169999999999</v>
      </c>
      <c r="AE286" s="151">
        <v>51.136499999999998</v>
      </c>
      <c r="AF286" s="152" t="s">
        <v>3106</v>
      </c>
      <c r="AG286" s="152" t="s">
        <v>3107</v>
      </c>
      <c r="AH286" s="151">
        <v>19.144480000000001</v>
      </c>
      <c r="AI286" s="151">
        <v>51.136150000000001</v>
      </c>
      <c r="AJ286" s="152" t="s">
        <v>3108</v>
      </c>
      <c r="AK286" s="152" t="s">
        <v>3109</v>
      </c>
      <c r="AL286" s="153"/>
    </row>
    <row r="287" spans="1:38" s="154" customFormat="1" ht="125.1" customHeight="1" x14ac:dyDescent="0.3">
      <c r="A287" s="141">
        <v>285</v>
      </c>
      <c r="B287" s="181" t="s">
        <v>1581</v>
      </c>
      <c r="C287" s="142" t="s">
        <v>3058</v>
      </c>
      <c r="D287" s="142" t="s">
        <v>3110</v>
      </c>
      <c r="E287" s="142" t="s">
        <v>1584</v>
      </c>
      <c r="F287" s="143" t="s">
        <v>3111</v>
      </c>
      <c r="G287" s="142" t="s">
        <v>1558</v>
      </c>
      <c r="H287" s="142" t="s">
        <v>1556</v>
      </c>
      <c r="I287" s="142" t="s">
        <v>25</v>
      </c>
      <c r="J287" s="144" t="s">
        <v>211</v>
      </c>
      <c r="K287" s="142" t="s">
        <v>38</v>
      </c>
      <c r="L287" s="173" t="s">
        <v>1582</v>
      </c>
      <c r="M287" s="145">
        <v>3120</v>
      </c>
      <c r="N287" s="146">
        <v>12.48</v>
      </c>
      <c r="O287" s="147">
        <v>24.021000000000001</v>
      </c>
      <c r="P287" s="148">
        <f t="shared" si="104"/>
        <v>7.6990384615384615</v>
      </c>
      <c r="Q287" s="148">
        <f>O287/250</f>
        <v>9.6084000000000003E-2</v>
      </c>
      <c r="R287" s="148">
        <v>96.146000000000001</v>
      </c>
      <c r="S287" s="148">
        <f t="shared" si="106"/>
        <v>30.816025641025639</v>
      </c>
      <c r="T287" s="148">
        <f>R287/250</f>
        <v>0.38458399999999998</v>
      </c>
      <c r="U287" s="148">
        <v>22.460999999999999</v>
      </c>
      <c r="V287" s="148">
        <f t="shared" si="103"/>
        <v>7.1990384615384606</v>
      </c>
      <c r="W287" s="148">
        <f>U287/250</f>
        <v>8.9843999999999993E-2</v>
      </c>
      <c r="X287" s="148"/>
      <c r="Y287" s="148"/>
      <c r="Z287" s="148"/>
      <c r="AA287" s="149"/>
      <c r="AB287" s="148"/>
      <c r="AC287" s="148"/>
      <c r="AD287" s="151">
        <v>19.01333</v>
      </c>
      <c r="AE287" s="151">
        <v>51.098329999999997</v>
      </c>
      <c r="AF287" s="152" t="s">
        <v>3112</v>
      </c>
      <c r="AG287" s="152" t="s">
        <v>3113</v>
      </c>
      <c r="AH287" s="151"/>
      <c r="AI287" s="151"/>
      <c r="AJ287" s="152"/>
      <c r="AK287" s="152"/>
      <c r="AL287" s="153"/>
    </row>
    <row r="288" spans="1:38" s="154" customFormat="1" ht="125.1" customHeight="1" x14ac:dyDescent="0.3">
      <c r="A288" s="142">
        <v>286</v>
      </c>
      <c r="B288" s="181" t="s">
        <v>1583</v>
      </c>
      <c r="C288" s="142" t="s">
        <v>3058</v>
      </c>
      <c r="D288" s="142" t="s">
        <v>3114</v>
      </c>
      <c r="E288" s="142" t="s">
        <v>1586</v>
      </c>
      <c r="F288" s="143" t="s">
        <v>3115</v>
      </c>
      <c r="G288" s="142" t="s">
        <v>1558</v>
      </c>
      <c r="H288" s="142" t="s">
        <v>1562</v>
      </c>
      <c r="I288" s="142" t="s">
        <v>25</v>
      </c>
      <c r="J288" s="144" t="s">
        <v>3116</v>
      </c>
      <c r="K288" s="142" t="s">
        <v>38</v>
      </c>
      <c r="L288" s="173" t="s">
        <v>1565</v>
      </c>
      <c r="M288" s="145">
        <v>7996</v>
      </c>
      <c r="N288" s="146">
        <v>31.98</v>
      </c>
      <c r="O288" s="147">
        <v>50.215000000000003</v>
      </c>
      <c r="P288" s="148">
        <f t="shared" si="104"/>
        <v>6.2808005003126954</v>
      </c>
      <c r="Q288" s="148">
        <f>O288/250</f>
        <v>0.20086000000000001</v>
      </c>
      <c r="R288" s="148">
        <v>202.53899999999999</v>
      </c>
      <c r="S288" s="148">
        <f t="shared" si="106"/>
        <v>25.333208255159473</v>
      </c>
      <c r="T288" s="148">
        <f>R288/250</f>
        <v>0.81015599999999999</v>
      </c>
      <c r="U288" s="148">
        <v>104.58799999999999</v>
      </c>
      <c r="V288" s="148">
        <f t="shared" si="103"/>
        <v>13.081676047529704</v>
      </c>
      <c r="W288" s="148">
        <f>U288/250</f>
        <v>0.418352</v>
      </c>
      <c r="X288" s="148"/>
      <c r="Y288" s="148"/>
      <c r="Z288" s="148"/>
      <c r="AA288" s="149"/>
      <c r="AB288" s="148"/>
      <c r="AC288" s="148"/>
      <c r="AD288" s="151">
        <v>18.908059999999999</v>
      </c>
      <c r="AE288" s="151">
        <v>51.1</v>
      </c>
      <c r="AF288" s="152" t="s">
        <v>3117</v>
      </c>
      <c r="AG288" s="152" t="s">
        <v>3118</v>
      </c>
      <c r="AH288" s="151">
        <v>18.90842</v>
      </c>
      <c r="AI288" s="151">
        <v>51.100250000000003</v>
      </c>
      <c r="AJ288" s="152" t="s">
        <v>3119</v>
      </c>
      <c r="AK288" s="152" t="s">
        <v>3120</v>
      </c>
      <c r="AL288" s="153"/>
    </row>
    <row r="289" spans="1:38" s="154" customFormat="1" ht="125.1" customHeight="1" x14ac:dyDescent="0.3">
      <c r="A289" s="141">
        <v>287</v>
      </c>
      <c r="B289" s="181" t="s">
        <v>1585</v>
      </c>
      <c r="C289" s="142" t="s">
        <v>3028</v>
      </c>
      <c r="D289" s="142" t="s">
        <v>3121</v>
      </c>
      <c r="E289" s="142" t="s">
        <v>1588</v>
      </c>
      <c r="F289" s="143" t="s">
        <v>1589</v>
      </c>
      <c r="G289" s="142" t="s">
        <v>1558</v>
      </c>
      <c r="H289" s="142" t="s">
        <v>1590</v>
      </c>
      <c r="I289" s="142" t="s">
        <v>25</v>
      </c>
      <c r="J289" s="144" t="s">
        <v>1591</v>
      </c>
      <c r="K289" s="142" t="s">
        <v>38</v>
      </c>
      <c r="L289" s="173" t="s">
        <v>1592</v>
      </c>
      <c r="M289" s="145">
        <v>101571</v>
      </c>
      <c r="N289" s="146">
        <v>278.27999999999997</v>
      </c>
      <c r="O289" s="147">
        <v>934.45299999999997</v>
      </c>
      <c r="P289" s="148">
        <f t="shared" si="104"/>
        <v>9.1998893397996717</v>
      </c>
      <c r="Q289" s="148">
        <f t="shared" si="109"/>
        <v>2.560145205479452</v>
      </c>
      <c r="R289" s="148">
        <v>4316.7700000000004</v>
      </c>
      <c r="S289" s="148">
        <f t="shared" si="106"/>
        <v>42.499522507142707</v>
      </c>
      <c r="T289" s="148">
        <f t="shared" si="110"/>
        <v>11.826767123287672</v>
      </c>
      <c r="U289" s="148">
        <v>766.86099999999999</v>
      </c>
      <c r="V289" s="148">
        <f t="shared" si="103"/>
        <v>7.5499103101045382</v>
      </c>
      <c r="W289" s="148">
        <f t="shared" si="111"/>
        <v>2.1009890410958905</v>
      </c>
      <c r="X289" s="148"/>
      <c r="Y289" s="148"/>
      <c r="Z289" s="148"/>
      <c r="AA289" s="149"/>
      <c r="AB289" s="148"/>
      <c r="AC289" s="148"/>
      <c r="AD289" s="151">
        <v>19.058720000000001</v>
      </c>
      <c r="AE289" s="151">
        <v>51.216419999999999</v>
      </c>
      <c r="AF289" s="152" t="s">
        <v>3122</v>
      </c>
      <c r="AG289" s="152" t="s">
        <v>3123</v>
      </c>
      <c r="AH289" s="151">
        <v>19.052779999999998</v>
      </c>
      <c r="AI289" s="151">
        <v>51.21</v>
      </c>
      <c r="AJ289" s="152" t="s">
        <v>3124</v>
      </c>
      <c r="AK289" s="152" t="s">
        <v>3125</v>
      </c>
      <c r="AL289" s="153"/>
    </row>
    <row r="290" spans="1:38" s="154" customFormat="1" ht="125.1" customHeight="1" x14ac:dyDescent="0.3">
      <c r="A290" s="142">
        <v>288</v>
      </c>
      <c r="B290" s="181" t="s">
        <v>1587</v>
      </c>
      <c r="C290" s="142" t="s">
        <v>3058</v>
      </c>
      <c r="D290" s="142" t="s">
        <v>1594</v>
      </c>
      <c r="E290" s="142" t="s">
        <v>1595</v>
      </c>
      <c r="F290" s="143" t="s">
        <v>3126</v>
      </c>
      <c r="G290" s="142" t="s">
        <v>1558</v>
      </c>
      <c r="H290" s="142" t="s">
        <v>1562</v>
      </c>
      <c r="I290" s="142" t="s">
        <v>25</v>
      </c>
      <c r="J290" s="144" t="s">
        <v>3127</v>
      </c>
      <c r="K290" s="142" t="s">
        <v>38</v>
      </c>
      <c r="L290" s="173" t="s">
        <v>1596</v>
      </c>
      <c r="M290" s="145">
        <v>1742</v>
      </c>
      <c r="N290" s="146">
        <v>4.7699999999999996</v>
      </c>
      <c r="O290" s="147">
        <v>8.7100000000000009</v>
      </c>
      <c r="P290" s="148">
        <f t="shared" si="104"/>
        <v>5.0027282387065286</v>
      </c>
      <c r="Q290" s="148">
        <f t="shared" si="109"/>
        <v>2.3863013698630139E-2</v>
      </c>
      <c r="R290" s="148">
        <v>87.1</v>
      </c>
      <c r="S290" s="148">
        <f t="shared" si="106"/>
        <v>50.027282387065284</v>
      </c>
      <c r="T290" s="148">
        <f t="shared" si="110"/>
        <v>0.23863013698630137</v>
      </c>
      <c r="U290" s="148">
        <v>36.582000000000001</v>
      </c>
      <c r="V290" s="148">
        <f t="shared" si="103"/>
        <v>21.011458602567419</v>
      </c>
      <c r="W290" s="148">
        <f t="shared" si="111"/>
        <v>0.10022465753424657</v>
      </c>
      <c r="X290" s="148"/>
      <c r="Y290" s="148"/>
      <c r="Z290" s="148"/>
      <c r="AA290" s="149"/>
      <c r="AB290" s="148"/>
      <c r="AC290" s="148"/>
      <c r="AD290" s="151">
        <v>18.787220000000001</v>
      </c>
      <c r="AE290" s="151">
        <v>51.104439999999997</v>
      </c>
      <c r="AF290" s="152" t="s">
        <v>3128</v>
      </c>
      <c r="AG290" s="152" t="s">
        <v>3129</v>
      </c>
      <c r="AH290" s="151"/>
      <c r="AI290" s="151"/>
      <c r="AJ290" s="152"/>
      <c r="AK290" s="152"/>
      <c r="AL290" s="153"/>
    </row>
    <row r="291" spans="1:38" s="154" customFormat="1" ht="125.1" customHeight="1" x14ac:dyDescent="0.3">
      <c r="A291" s="141">
        <v>289</v>
      </c>
      <c r="B291" s="181" t="s">
        <v>1593</v>
      </c>
      <c r="C291" s="142" t="s">
        <v>3058</v>
      </c>
      <c r="D291" s="142" t="s">
        <v>3130</v>
      </c>
      <c r="E291" s="142" t="s">
        <v>1598</v>
      </c>
      <c r="F291" s="143" t="s">
        <v>3131</v>
      </c>
      <c r="G291" s="142" t="s">
        <v>1558</v>
      </c>
      <c r="H291" s="142" t="s">
        <v>1562</v>
      </c>
      <c r="I291" s="142" t="s">
        <v>25</v>
      </c>
      <c r="J291" s="144" t="s">
        <v>1599</v>
      </c>
      <c r="K291" s="142" t="s">
        <v>38</v>
      </c>
      <c r="L291" s="173" t="s">
        <v>1565</v>
      </c>
      <c r="M291" s="145">
        <v>8688</v>
      </c>
      <c r="N291" s="146">
        <v>34.75</v>
      </c>
      <c r="O291" s="147">
        <v>121.63200000000001</v>
      </c>
      <c r="P291" s="148">
        <f t="shared" si="104"/>
        <v>14.000805755395684</v>
      </c>
      <c r="Q291" s="148">
        <f>O291/250</f>
        <v>0.48652800000000002</v>
      </c>
      <c r="R291" s="148">
        <v>755.85599999999999</v>
      </c>
      <c r="S291" s="148">
        <f t="shared" si="106"/>
        <v>87.005007194244598</v>
      </c>
      <c r="T291" s="148">
        <f>R291/250</f>
        <v>3.0234239999999999</v>
      </c>
      <c r="U291" s="148">
        <v>173.76</v>
      </c>
      <c r="V291" s="148">
        <f t="shared" si="103"/>
        <v>20.00115107913669</v>
      </c>
      <c r="W291" s="148">
        <f>U291/250</f>
        <v>0.69503999999999999</v>
      </c>
      <c r="X291" s="148"/>
      <c r="Y291" s="148"/>
      <c r="Z291" s="148"/>
      <c r="AA291" s="149"/>
      <c r="AB291" s="148"/>
      <c r="AC291" s="148"/>
      <c r="AD291" s="151">
        <v>18.896280000000001</v>
      </c>
      <c r="AE291" s="151">
        <v>51.105809999999998</v>
      </c>
      <c r="AF291" s="152" t="s">
        <v>3132</v>
      </c>
      <c r="AG291" s="152" t="s">
        <v>3133</v>
      </c>
      <c r="AH291" s="151">
        <v>18.896609999999999</v>
      </c>
      <c r="AI291" s="151">
        <v>51.10736</v>
      </c>
      <c r="AJ291" s="152" t="s">
        <v>3134</v>
      </c>
      <c r="AK291" s="152" t="s">
        <v>3135</v>
      </c>
      <c r="AL291" s="153"/>
    </row>
    <row r="292" spans="1:38" s="154" customFormat="1" ht="125.1" customHeight="1" x14ac:dyDescent="0.3">
      <c r="A292" s="142">
        <v>290</v>
      </c>
      <c r="B292" s="181" t="s">
        <v>1597</v>
      </c>
      <c r="C292" s="142" t="s">
        <v>3028</v>
      </c>
      <c r="D292" s="142" t="s">
        <v>3136</v>
      </c>
      <c r="E292" s="142" t="s">
        <v>1601</v>
      </c>
      <c r="F292" s="143" t="s">
        <v>1602</v>
      </c>
      <c r="G292" s="142" t="s">
        <v>1603</v>
      </c>
      <c r="H292" s="142" t="s">
        <v>1604</v>
      </c>
      <c r="I292" s="142" t="s">
        <v>25</v>
      </c>
      <c r="J292" s="144" t="s">
        <v>1605</v>
      </c>
      <c r="K292" s="142" t="s">
        <v>129</v>
      </c>
      <c r="L292" s="173" t="s">
        <v>1606</v>
      </c>
      <c r="M292" s="145">
        <v>186816</v>
      </c>
      <c r="N292" s="146">
        <v>511.82</v>
      </c>
      <c r="O292" s="147">
        <v>2391.25</v>
      </c>
      <c r="P292" s="148">
        <f t="shared" si="104"/>
        <v>12.800144314434174</v>
      </c>
      <c r="Q292" s="148">
        <f>O292/365</f>
        <v>6.5513698630136989</v>
      </c>
      <c r="R292" s="148">
        <v>12049.6</v>
      </c>
      <c r="S292" s="148">
        <f t="shared" si="106"/>
        <v>64.50041565340554</v>
      </c>
      <c r="T292" s="148">
        <f>R292/365</f>
        <v>33.012602739726027</v>
      </c>
      <c r="U292" s="148">
        <v>2522.02</v>
      </c>
      <c r="V292" s="148">
        <f t="shared" si="103"/>
        <v>13.500144260905079</v>
      </c>
      <c r="W292" s="148">
        <f>U292/365</f>
        <v>6.9096438356164382</v>
      </c>
      <c r="X292" s="148"/>
      <c r="Y292" s="148"/>
      <c r="Z292" s="148"/>
      <c r="AA292" s="149"/>
      <c r="AB292" s="148"/>
      <c r="AC292" s="148"/>
      <c r="AD292" s="151">
        <v>19.012499999999999</v>
      </c>
      <c r="AE292" s="151">
        <v>51.977670000000003</v>
      </c>
      <c r="AF292" s="152" t="s">
        <v>3137</v>
      </c>
      <c r="AG292" s="152" t="s">
        <v>3138</v>
      </c>
      <c r="AH292" s="151">
        <v>19.015830000000001</v>
      </c>
      <c r="AI292" s="151">
        <v>51.977170000000001</v>
      </c>
      <c r="AJ292" s="152" t="s">
        <v>3139</v>
      </c>
      <c r="AK292" s="152" t="s">
        <v>3140</v>
      </c>
      <c r="AL292" s="153"/>
    </row>
    <row r="293" spans="1:38" s="154" customFormat="1" ht="125.1" customHeight="1" x14ac:dyDescent="0.3">
      <c r="A293" s="141">
        <v>291</v>
      </c>
      <c r="B293" s="181" t="s">
        <v>1600</v>
      </c>
      <c r="C293" s="142" t="s">
        <v>3028</v>
      </c>
      <c r="D293" s="142" t="s">
        <v>3141</v>
      </c>
      <c r="E293" s="142" t="s">
        <v>1608</v>
      </c>
      <c r="F293" s="143" t="s">
        <v>3142</v>
      </c>
      <c r="G293" s="142" t="s">
        <v>1603</v>
      </c>
      <c r="H293" s="142" t="s">
        <v>1608</v>
      </c>
      <c r="I293" s="142" t="s">
        <v>25</v>
      </c>
      <c r="J293" s="144" t="s">
        <v>1609</v>
      </c>
      <c r="K293" s="142" t="s">
        <v>1610</v>
      </c>
      <c r="L293" s="173" t="s">
        <v>1611</v>
      </c>
      <c r="M293" s="145">
        <v>21796</v>
      </c>
      <c r="N293" s="146">
        <v>59.72</v>
      </c>
      <c r="O293" s="147">
        <v>270.27</v>
      </c>
      <c r="P293" s="148">
        <f t="shared" si="104"/>
        <v>12.39895769297819</v>
      </c>
      <c r="Q293" s="148">
        <f t="shared" ref="Q293:Q305" si="114">O293/365</f>
        <v>0.74046575342465748</v>
      </c>
      <c r="R293" s="148">
        <v>1089.8</v>
      </c>
      <c r="S293" s="148">
        <f t="shared" si="106"/>
        <v>49.995871142959373</v>
      </c>
      <c r="T293" s="148">
        <f t="shared" ref="T293:T299" si="115">R293/365</f>
        <v>2.9857534246575339</v>
      </c>
      <c r="U293" s="148">
        <v>305.14400000000001</v>
      </c>
      <c r="V293" s="148">
        <f t="shared" si="103"/>
        <v>13.998843920028627</v>
      </c>
      <c r="W293" s="148">
        <f t="shared" ref="W293:W299" si="116">U293/365</f>
        <v>0.83601095890410959</v>
      </c>
      <c r="X293" s="148"/>
      <c r="Y293" s="148"/>
      <c r="Z293" s="148"/>
      <c r="AA293" s="149"/>
      <c r="AB293" s="148"/>
      <c r="AC293" s="148"/>
      <c r="AD293" s="151">
        <v>18.8415</v>
      </c>
      <c r="AE293" s="151">
        <v>51.781669999999998</v>
      </c>
      <c r="AF293" s="152" t="s">
        <v>3143</v>
      </c>
      <c r="AG293" s="152" t="s">
        <v>3144</v>
      </c>
      <c r="AH293" s="151">
        <v>18.840330000000002</v>
      </c>
      <c r="AI293" s="151">
        <v>51.782170000000001</v>
      </c>
      <c r="AJ293" s="152" t="s">
        <v>3145</v>
      </c>
      <c r="AK293" s="152" t="s">
        <v>3146</v>
      </c>
      <c r="AL293" s="153"/>
    </row>
    <row r="294" spans="1:38" s="154" customFormat="1" ht="125.1" customHeight="1" x14ac:dyDescent="0.3">
      <c r="A294" s="142">
        <v>292</v>
      </c>
      <c r="B294" s="181" t="s">
        <v>1607</v>
      </c>
      <c r="C294" s="142" t="s">
        <v>3028</v>
      </c>
      <c r="D294" s="142" t="s">
        <v>3147</v>
      </c>
      <c r="E294" s="142" t="s">
        <v>1613</v>
      </c>
      <c r="F294" s="143" t="s">
        <v>1614</v>
      </c>
      <c r="G294" s="142" t="s">
        <v>1603</v>
      </c>
      <c r="H294" s="142" t="s">
        <v>1613</v>
      </c>
      <c r="I294" s="142" t="s">
        <v>25</v>
      </c>
      <c r="J294" s="144" t="s">
        <v>1615</v>
      </c>
      <c r="K294" s="142" t="s">
        <v>1616</v>
      </c>
      <c r="L294" s="173" t="s">
        <v>1617</v>
      </c>
      <c r="M294" s="145">
        <v>14068</v>
      </c>
      <c r="N294" s="146">
        <v>38.54</v>
      </c>
      <c r="O294" s="147">
        <v>312.43799999999999</v>
      </c>
      <c r="P294" s="148">
        <f t="shared" si="104"/>
        <v>22.210548016293338</v>
      </c>
      <c r="Q294" s="148">
        <f t="shared" si="114"/>
        <v>0.85599452054794523</v>
      </c>
      <c r="R294" s="148">
        <v>1384.5350000000001</v>
      </c>
      <c r="S294" s="148">
        <f t="shared" si="106"/>
        <v>98.42362676031307</v>
      </c>
      <c r="T294" s="148">
        <f t="shared" si="115"/>
        <v>3.793246575342466</v>
      </c>
      <c r="U294" s="148">
        <v>414.68599999999998</v>
      </c>
      <c r="V294" s="148">
        <f t="shared" si="103"/>
        <v>29.479139268221594</v>
      </c>
      <c r="W294" s="148">
        <f t="shared" si="116"/>
        <v>1.1361260273972602</v>
      </c>
      <c r="X294" s="148"/>
      <c r="Y294" s="148"/>
      <c r="Z294" s="148"/>
      <c r="AA294" s="149"/>
      <c r="AB294" s="148"/>
      <c r="AC294" s="148"/>
      <c r="AD294" s="151">
        <v>18.728059999999999</v>
      </c>
      <c r="AE294" s="151">
        <v>51.803060000000002</v>
      </c>
      <c r="AF294" s="152" t="s">
        <v>3148</v>
      </c>
      <c r="AG294" s="152" t="s">
        <v>3149</v>
      </c>
      <c r="AH294" s="151"/>
      <c r="AI294" s="151"/>
      <c r="AJ294" s="152"/>
      <c r="AK294" s="152"/>
      <c r="AL294" s="153"/>
    </row>
    <row r="295" spans="1:38" s="154" customFormat="1" ht="125.1" customHeight="1" x14ac:dyDescent="0.3">
      <c r="A295" s="141">
        <v>293</v>
      </c>
      <c r="B295" s="181" t="s">
        <v>1612</v>
      </c>
      <c r="C295" s="142" t="s">
        <v>3150</v>
      </c>
      <c r="D295" s="142" t="s">
        <v>3151</v>
      </c>
      <c r="E295" s="142" t="s">
        <v>1619</v>
      </c>
      <c r="F295" s="143" t="s">
        <v>1620</v>
      </c>
      <c r="G295" s="142" t="s">
        <v>1603</v>
      </c>
      <c r="H295" s="142" t="s">
        <v>1621</v>
      </c>
      <c r="I295" s="142" t="s">
        <v>25</v>
      </c>
      <c r="J295" s="144" t="s">
        <v>1622</v>
      </c>
      <c r="K295" s="142" t="s">
        <v>129</v>
      </c>
      <c r="L295" s="173" t="s">
        <v>1623</v>
      </c>
      <c r="M295" s="145">
        <v>2265</v>
      </c>
      <c r="N295" s="146">
        <v>6.21</v>
      </c>
      <c r="O295" s="147">
        <v>43.600999999999999</v>
      </c>
      <c r="P295" s="148">
        <f t="shared" si="104"/>
        <v>19.235876734387752</v>
      </c>
      <c r="Q295" s="148">
        <f t="shared" si="114"/>
        <v>0.11945479452054794</v>
      </c>
      <c r="R295" s="148">
        <v>198.18799999999999</v>
      </c>
      <c r="S295" s="148">
        <f t="shared" si="106"/>
        <v>87.436525268568147</v>
      </c>
      <c r="T295" s="148">
        <f t="shared" si="115"/>
        <v>0.54298082191780817</v>
      </c>
      <c r="U295" s="148">
        <v>34.201000000000001</v>
      </c>
      <c r="V295" s="148">
        <f t="shared" si="103"/>
        <v>15.08878741755454</v>
      </c>
      <c r="W295" s="148">
        <f t="shared" si="116"/>
        <v>9.3701369863013695E-2</v>
      </c>
      <c r="X295" s="148"/>
      <c r="Y295" s="148"/>
      <c r="Z295" s="148"/>
      <c r="AA295" s="149"/>
      <c r="AB295" s="148"/>
      <c r="AC295" s="148"/>
      <c r="AD295" s="151">
        <v>19.126110000000001</v>
      </c>
      <c r="AE295" s="151">
        <v>51.849170000000001</v>
      </c>
      <c r="AF295" s="152" t="s">
        <v>3152</v>
      </c>
      <c r="AG295" s="152" t="s">
        <v>3153</v>
      </c>
      <c r="AH295" s="151"/>
      <c r="AI295" s="151"/>
      <c r="AJ295" s="152"/>
      <c r="AK295" s="152"/>
      <c r="AL295" s="153"/>
    </row>
    <row r="296" spans="1:38" s="154" customFormat="1" ht="125.1" customHeight="1" x14ac:dyDescent="0.3">
      <c r="A296" s="142">
        <v>294</v>
      </c>
      <c r="B296" s="181" t="s">
        <v>1618</v>
      </c>
      <c r="C296" s="142" t="s">
        <v>3018</v>
      </c>
      <c r="D296" s="142" t="s">
        <v>3154</v>
      </c>
      <c r="E296" s="142" t="s">
        <v>1625</v>
      </c>
      <c r="F296" s="143" t="s">
        <v>1626</v>
      </c>
      <c r="G296" s="142" t="s">
        <v>1603</v>
      </c>
      <c r="H296" s="142" t="s">
        <v>1625</v>
      </c>
      <c r="I296" s="142" t="s">
        <v>1532</v>
      </c>
      <c r="J296" s="144" t="s">
        <v>1627</v>
      </c>
      <c r="K296" s="142" t="s">
        <v>129</v>
      </c>
      <c r="L296" s="173" t="s">
        <v>1606</v>
      </c>
      <c r="M296" s="145">
        <v>377332</v>
      </c>
      <c r="N296" s="146">
        <v>1033.79</v>
      </c>
      <c r="O296" s="147">
        <v>3490.32</v>
      </c>
      <c r="P296" s="148">
        <f t="shared" si="104"/>
        <v>9.2499642557436292</v>
      </c>
      <c r="Q296" s="148">
        <f t="shared" si="114"/>
        <v>9.5625205479452067</v>
      </c>
      <c r="R296" s="148">
        <v>22451.3</v>
      </c>
      <c r="S296" s="148">
        <f t="shared" si="106"/>
        <v>59.499909032689537</v>
      </c>
      <c r="T296" s="148">
        <f t="shared" si="115"/>
        <v>61.51041095890411</v>
      </c>
      <c r="U296" s="148">
        <v>7829.64</v>
      </c>
      <c r="V296" s="148">
        <f t="shared" si="103"/>
        <v>20.749928412105639</v>
      </c>
      <c r="W296" s="148">
        <f t="shared" si="116"/>
        <v>21.451068493150686</v>
      </c>
      <c r="X296" s="148"/>
      <c r="Y296" s="148"/>
      <c r="Z296" s="148"/>
      <c r="AA296" s="149"/>
      <c r="AB296" s="148"/>
      <c r="AC296" s="148"/>
      <c r="AD296" s="151">
        <v>18.948720000000002</v>
      </c>
      <c r="AE296" s="151">
        <v>51.904890000000002</v>
      </c>
      <c r="AF296" s="152" t="s">
        <v>3155</v>
      </c>
      <c r="AG296" s="152" t="s">
        <v>3156</v>
      </c>
      <c r="AH296" s="151">
        <v>18.946249999999999</v>
      </c>
      <c r="AI296" s="151">
        <v>51.90522</v>
      </c>
      <c r="AJ296" s="152" t="s">
        <v>3157</v>
      </c>
      <c r="AK296" s="152" t="s">
        <v>3158</v>
      </c>
      <c r="AL296" s="153"/>
    </row>
    <row r="297" spans="1:38" s="154" customFormat="1" ht="125.1" customHeight="1" x14ac:dyDescent="0.3">
      <c r="A297" s="141">
        <v>295</v>
      </c>
      <c r="B297" s="181" t="s">
        <v>1624</v>
      </c>
      <c r="C297" s="142" t="s">
        <v>3058</v>
      </c>
      <c r="D297" s="142" t="s">
        <v>3159</v>
      </c>
      <c r="E297" s="142" t="s">
        <v>1629</v>
      </c>
      <c r="F297" s="143" t="s">
        <v>1614</v>
      </c>
      <c r="G297" s="142" t="s">
        <v>1603</v>
      </c>
      <c r="H297" s="142" t="s">
        <v>1613</v>
      </c>
      <c r="I297" s="141" t="s">
        <v>25</v>
      </c>
      <c r="J297" s="144" t="s">
        <v>1630</v>
      </c>
      <c r="K297" s="142" t="s">
        <v>1610</v>
      </c>
      <c r="L297" s="173" t="s">
        <v>1631</v>
      </c>
      <c r="M297" s="145">
        <v>24763</v>
      </c>
      <c r="N297" s="146">
        <v>67.84</v>
      </c>
      <c r="O297" s="147">
        <v>191.91300000000001</v>
      </c>
      <c r="P297" s="148">
        <f t="shared" si="104"/>
        <v>7.7504280821917808</v>
      </c>
      <c r="Q297" s="148">
        <f t="shared" si="114"/>
        <v>0.52578904109589042</v>
      </c>
      <c r="R297" s="148">
        <v>1176.24</v>
      </c>
      <c r="S297" s="148">
        <f t="shared" si="106"/>
        <v>47.502584647195661</v>
      </c>
      <c r="T297" s="148">
        <f t="shared" si="115"/>
        <v>3.2225753424657535</v>
      </c>
      <c r="U297" s="148">
        <v>288.48899999999998</v>
      </c>
      <c r="V297" s="148">
        <f t="shared" si="103"/>
        <v>11.650660700439389</v>
      </c>
      <c r="W297" s="148">
        <f t="shared" si="116"/>
        <v>0.79038082191780812</v>
      </c>
      <c r="X297" s="148"/>
      <c r="Y297" s="148"/>
      <c r="Z297" s="148"/>
      <c r="AA297" s="149"/>
      <c r="AB297" s="148"/>
      <c r="AC297" s="148"/>
      <c r="AD297" s="151">
        <v>18.687639999999998</v>
      </c>
      <c r="AE297" s="151">
        <v>51.862560000000002</v>
      </c>
      <c r="AF297" s="152" t="s">
        <v>3160</v>
      </c>
      <c r="AG297" s="152" t="s">
        <v>3161</v>
      </c>
      <c r="AH297" s="151">
        <v>18.703939999999999</v>
      </c>
      <c r="AI297" s="151">
        <v>51.859780000000001</v>
      </c>
      <c r="AJ297" s="152" t="s">
        <v>3162</v>
      </c>
      <c r="AK297" s="152" t="s">
        <v>3163</v>
      </c>
      <c r="AL297" s="153"/>
    </row>
    <row r="298" spans="1:38" s="154" customFormat="1" ht="125.1" customHeight="1" x14ac:dyDescent="0.3">
      <c r="A298" s="142">
        <v>296</v>
      </c>
      <c r="B298" s="181" t="s">
        <v>1628</v>
      </c>
      <c r="C298" s="142" t="s">
        <v>3018</v>
      </c>
      <c r="D298" s="142" t="s">
        <v>3164</v>
      </c>
      <c r="E298" s="142" t="s">
        <v>1633</v>
      </c>
      <c r="F298" s="143" t="s">
        <v>1634</v>
      </c>
      <c r="G298" s="142" t="s">
        <v>1603</v>
      </c>
      <c r="H298" s="142" t="s">
        <v>1633</v>
      </c>
      <c r="I298" s="142" t="s">
        <v>25</v>
      </c>
      <c r="J298" s="144" t="s">
        <v>1635</v>
      </c>
      <c r="K298" s="142" t="s">
        <v>38</v>
      </c>
      <c r="L298" s="173" t="s">
        <v>1636</v>
      </c>
      <c r="M298" s="145">
        <v>216000</v>
      </c>
      <c r="N298" s="146">
        <v>591.78</v>
      </c>
      <c r="O298" s="147">
        <v>3240</v>
      </c>
      <c r="P298" s="148">
        <f t="shared" si="104"/>
        <v>15.000020833362271</v>
      </c>
      <c r="Q298" s="148">
        <f t="shared" si="114"/>
        <v>8.8767123287671232</v>
      </c>
      <c r="R298" s="148">
        <v>15552</v>
      </c>
      <c r="S298" s="148">
        <f t="shared" si="106"/>
        <v>72.0001000001389</v>
      </c>
      <c r="T298" s="148">
        <f t="shared" si="115"/>
        <v>42.608219178082194</v>
      </c>
      <c r="U298" s="148">
        <v>3888</v>
      </c>
      <c r="V298" s="148">
        <f t="shared" si="103"/>
        <v>18.000025000034725</v>
      </c>
      <c r="W298" s="148">
        <f t="shared" si="116"/>
        <v>10.652054794520549</v>
      </c>
      <c r="X298" s="148"/>
      <c r="Y298" s="148"/>
      <c r="Z298" s="148"/>
      <c r="AA298" s="149"/>
      <c r="AB298" s="148"/>
      <c r="AC298" s="148"/>
      <c r="AD298" s="151">
        <v>18.768999999999998</v>
      </c>
      <c r="AE298" s="151">
        <v>51.987940000000002</v>
      </c>
      <c r="AF298" s="152" t="s">
        <v>3165</v>
      </c>
      <c r="AG298" s="152" t="s">
        <v>3166</v>
      </c>
      <c r="AH298" s="151">
        <v>18.770309999999998</v>
      </c>
      <c r="AI298" s="151">
        <v>51.986109999999996</v>
      </c>
      <c r="AJ298" s="152" t="s">
        <v>3167</v>
      </c>
      <c r="AK298" s="152" t="s">
        <v>3168</v>
      </c>
      <c r="AL298" s="153"/>
    </row>
    <row r="299" spans="1:38" s="154" customFormat="1" ht="125.1" customHeight="1" x14ac:dyDescent="0.3">
      <c r="A299" s="141">
        <v>297</v>
      </c>
      <c r="B299" s="181" t="s">
        <v>1632</v>
      </c>
      <c r="C299" s="142" t="s">
        <v>3028</v>
      </c>
      <c r="D299" s="142" t="s">
        <v>3169</v>
      </c>
      <c r="E299" s="142" t="s">
        <v>1633</v>
      </c>
      <c r="F299" s="143" t="s">
        <v>3170</v>
      </c>
      <c r="G299" s="142" t="s">
        <v>1603</v>
      </c>
      <c r="H299" s="142" t="s">
        <v>1633</v>
      </c>
      <c r="I299" s="142" t="s">
        <v>25</v>
      </c>
      <c r="J299" s="144" t="s">
        <v>1638</v>
      </c>
      <c r="K299" s="142" t="s">
        <v>38</v>
      </c>
      <c r="L299" s="173" t="s">
        <v>1639</v>
      </c>
      <c r="M299" s="145">
        <v>6306</v>
      </c>
      <c r="N299" s="146">
        <v>17.28</v>
      </c>
      <c r="O299" s="147">
        <v>107.202</v>
      </c>
      <c r="P299" s="148">
        <f t="shared" si="104"/>
        <v>16.996765601217653</v>
      </c>
      <c r="Q299" s="148">
        <f t="shared" si="114"/>
        <v>0.29370410958904108</v>
      </c>
      <c r="R299" s="148">
        <v>498.17399999999998</v>
      </c>
      <c r="S299" s="148">
        <f t="shared" si="106"/>
        <v>78.984969558599687</v>
      </c>
      <c r="T299" s="148">
        <f t="shared" si="115"/>
        <v>1.3648602739726028</v>
      </c>
      <c r="U299" s="148">
        <v>119.81399999999999</v>
      </c>
      <c r="V299" s="148">
        <f t="shared" si="103"/>
        <v>18.99638508371385</v>
      </c>
      <c r="W299" s="148">
        <f t="shared" si="116"/>
        <v>0.32825753424657533</v>
      </c>
      <c r="X299" s="148"/>
      <c r="Y299" s="148"/>
      <c r="Z299" s="148"/>
      <c r="AA299" s="149"/>
      <c r="AB299" s="148"/>
      <c r="AC299" s="148"/>
      <c r="AD299" s="151">
        <v>18.770060000000001</v>
      </c>
      <c r="AE299" s="151">
        <v>51.945360000000001</v>
      </c>
      <c r="AF299" s="152" t="s">
        <v>3171</v>
      </c>
      <c r="AG299" s="152" t="s">
        <v>3172</v>
      </c>
      <c r="AH299" s="151">
        <v>18.776669999999999</v>
      </c>
      <c r="AI299" s="151">
        <v>51.943330000000003</v>
      </c>
      <c r="AJ299" s="152" t="s">
        <v>3173</v>
      </c>
      <c r="AK299" s="152" t="s">
        <v>3174</v>
      </c>
      <c r="AL299" s="153"/>
    </row>
    <row r="300" spans="1:38" s="154" customFormat="1" ht="125.1" customHeight="1" x14ac:dyDescent="0.3">
      <c r="A300" s="142">
        <v>298</v>
      </c>
      <c r="B300" s="181" t="s">
        <v>1637</v>
      </c>
      <c r="C300" s="142" t="s">
        <v>3018</v>
      </c>
      <c r="D300" s="142" t="s">
        <v>3175</v>
      </c>
      <c r="E300" s="142" t="s">
        <v>1641</v>
      </c>
      <c r="F300" s="143" t="s">
        <v>3176</v>
      </c>
      <c r="G300" s="142" t="s">
        <v>1642</v>
      </c>
      <c r="H300" s="142" t="s">
        <v>1641</v>
      </c>
      <c r="I300" s="142" t="s">
        <v>1532</v>
      </c>
      <c r="J300" s="144" t="s">
        <v>1643</v>
      </c>
      <c r="K300" s="142" t="s">
        <v>38</v>
      </c>
      <c r="L300" s="173" t="s">
        <v>1644</v>
      </c>
      <c r="M300" s="145">
        <v>2786968</v>
      </c>
      <c r="N300" s="146">
        <v>7635.53</v>
      </c>
      <c r="O300" s="147">
        <v>13934.885</v>
      </c>
      <c r="P300" s="148">
        <f t="shared" si="104"/>
        <v>5.0000153392479207</v>
      </c>
      <c r="Q300" s="148">
        <f t="shared" si="114"/>
        <v>38.177767123287673</v>
      </c>
      <c r="R300" s="148">
        <v>118445.87699999999</v>
      </c>
      <c r="S300" s="148">
        <f t="shared" si="106"/>
        <v>42.499898769934049</v>
      </c>
      <c r="T300" s="148">
        <f>R300/365</f>
        <v>324.5092520547945</v>
      </c>
      <c r="U300" s="148">
        <v>38042.14</v>
      </c>
      <c r="V300" s="148">
        <f t="shared" si="103"/>
        <v>13.650007412175764</v>
      </c>
      <c r="W300" s="148">
        <f>U300/365</f>
        <v>104.2250410958904</v>
      </c>
      <c r="X300" s="148">
        <v>21869.341</v>
      </c>
      <c r="Y300" s="148">
        <f t="shared" si="112"/>
        <v>7.8469998467331052</v>
      </c>
      <c r="Z300" s="148">
        <f>X300/365</f>
        <v>59.916002739726025</v>
      </c>
      <c r="AA300" s="149">
        <v>928.06</v>
      </c>
      <c r="AB300" s="148">
        <f t="shared" si="113"/>
        <v>0.33299982280029039</v>
      </c>
      <c r="AC300" s="148">
        <f>AA300/365</f>
        <v>2.5426301369863014</v>
      </c>
      <c r="AD300" s="151">
        <v>18.708500000000001</v>
      </c>
      <c r="AE300" s="151">
        <v>51.62433</v>
      </c>
      <c r="AF300" s="152" t="s">
        <v>3177</v>
      </c>
      <c r="AG300" s="152" t="s">
        <v>3178</v>
      </c>
      <c r="AH300" s="151">
        <v>18.713999999999999</v>
      </c>
      <c r="AI300" s="151">
        <v>51.633000000000003</v>
      </c>
      <c r="AJ300" s="152" t="s">
        <v>3179</v>
      </c>
      <c r="AK300" s="152" t="s">
        <v>3180</v>
      </c>
      <c r="AL300" s="153"/>
    </row>
    <row r="301" spans="1:38" s="154" customFormat="1" ht="125.1" customHeight="1" x14ac:dyDescent="0.3">
      <c r="A301" s="141">
        <v>299</v>
      </c>
      <c r="B301" s="181" t="s">
        <v>1640</v>
      </c>
      <c r="C301" s="142" t="s">
        <v>3018</v>
      </c>
      <c r="D301" s="142" t="s">
        <v>3181</v>
      </c>
      <c r="E301" s="142" t="s">
        <v>1646</v>
      </c>
      <c r="F301" s="143" t="s">
        <v>1647</v>
      </c>
      <c r="G301" s="142" t="s">
        <v>1642</v>
      </c>
      <c r="H301" s="142" t="s">
        <v>1646</v>
      </c>
      <c r="I301" s="142" t="s">
        <v>1532</v>
      </c>
      <c r="J301" s="144" t="s">
        <v>1648</v>
      </c>
      <c r="K301" s="142" t="s">
        <v>38</v>
      </c>
      <c r="L301" s="173" t="s">
        <v>1649</v>
      </c>
      <c r="M301" s="145">
        <v>150394</v>
      </c>
      <c r="N301" s="146">
        <v>412.04</v>
      </c>
      <c r="O301" s="147">
        <v>601.57600000000002</v>
      </c>
      <c r="P301" s="148">
        <f t="shared" si="104"/>
        <v>3.9999840419802304</v>
      </c>
      <c r="Q301" s="148">
        <f t="shared" si="114"/>
        <v>1.6481534246575342</v>
      </c>
      <c r="R301" s="148">
        <v>6203.75</v>
      </c>
      <c r="S301" s="148">
        <f t="shared" si="106"/>
        <v>41.249818809983864</v>
      </c>
      <c r="T301" s="148">
        <f t="shared" ref="T301:T319" si="117">R301/365</f>
        <v>16.996575342465754</v>
      </c>
      <c r="U301" s="148">
        <v>571.49699999999996</v>
      </c>
      <c r="V301" s="148">
        <f t="shared" si="103"/>
        <v>3.7999835100462378</v>
      </c>
      <c r="W301" s="148">
        <f t="shared" ref="W301:W319" si="118">U301/365</f>
        <v>1.5657452054794518</v>
      </c>
      <c r="X301" s="148"/>
      <c r="Y301" s="148"/>
      <c r="Z301" s="148"/>
      <c r="AA301" s="149"/>
      <c r="AB301" s="148"/>
      <c r="AC301" s="148"/>
      <c r="AD301" s="151">
        <v>18.42915</v>
      </c>
      <c r="AE301" s="151">
        <v>51.659880000000001</v>
      </c>
      <c r="AF301" s="152" t="s">
        <v>3182</v>
      </c>
      <c r="AG301" s="152" t="s">
        <v>3183</v>
      </c>
      <c r="AH301" s="151">
        <v>18.432220000000001</v>
      </c>
      <c r="AI301" s="151">
        <v>51.660559999999997</v>
      </c>
      <c r="AJ301" s="152" t="s">
        <v>3184</v>
      </c>
      <c r="AK301" s="152" t="s">
        <v>3185</v>
      </c>
      <c r="AL301" s="153"/>
    </row>
    <row r="302" spans="1:38" s="154" customFormat="1" ht="125.1" customHeight="1" x14ac:dyDescent="0.3">
      <c r="A302" s="142">
        <v>300</v>
      </c>
      <c r="B302" s="181" t="s">
        <v>1645</v>
      </c>
      <c r="C302" s="142" t="s">
        <v>3028</v>
      </c>
      <c r="D302" s="142" t="s">
        <v>3186</v>
      </c>
      <c r="E302" s="142" t="s">
        <v>1651</v>
      </c>
      <c r="F302" s="143" t="s">
        <v>3187</v>
      </c>
      <c r="G302" s="142" t="s">
        <v>1642</v>
      </c>
      <c r="H302" s="142" t="s">
        <v>1646</v>
      </c>
      <c r="I302" s="142" t="s">
        <v>25</v>
      </c>
      <c r="J302" s="144" t="s">
        <v>1652</v>
      </c>
      <c r="K302" s="142" t="s">
        <v>38</v>
      </c>
      <c r="L302" s="173" t="s">
        <v>1653</v>
      </c>
      <c r="M302" s="145">
        <v>21672</v>
      </c>
      <c r="N302" s="146">
        <v>59.38</v>
      </c>
      <c r="O302" s="147">
        <v>35.508000000000003</v>
      </c>
      <c r="P302" s="148">
        <f t="shared" si="104"/>
        <v>1.6382989521862903</v>
      </c>
      <c r="Q302" s="148">
        <f t="shared" si="114"/>
        <v>9.7282191780821925E-2</v>
      </c>
      <c r="R302" s="148">
        <v>834.37199999999996</v>
      </c>
      <c r="S302" s="148">
        <f t="shared" si="106"/>
        <v>38.49698021103918</v>
      </c>
      <c r="T302" s="148">
        <f t="shared" si="117"/>
        <v>2.2859506849315068</v>
      </c>
      <c r="U302" s="148">
        <v>0</v>
      </c>
      <c r="V302" s="148">
        <f t="shared" si="103"/>
        <v>0</v>
      </c>
      <c r="W302" s="148">
        <f t="shared" si="118"/>
        <v>0</v>
      </c>
      <c r="X302" s="148"/>
      <c r="Y302" s="148"/>
      <c r="Z302" s="148"/>
      <c r="AA302" s="149"/>
      <c r="AB302" s="148"/>
      <c r="AC302" s="148"/>
      <c r="AD302" s="151">
        <v>18.485900000000001</v>
      </c>
      <c r="AE302" s="151">
        <v>51.692419999999998</v>
      </c>
      <c r="AF302" s="152" t="s">
        <v>3188</v>
      </c>
      <c r="AG302" s="152" t="s">
        <v>3189</v>
      </c>
      <c r="AH302" s="151">
        <v>18.48583</v>
      </c>
      <c r="AI302" s="151">
        <v>51.692500000000003</v>
      </c>
      <c r="AJ302" s="152" t="s">
        <v>3190</v>
      </c>
      <c r="AK302" s="152" t="s">
        <v>3191</v>
      </c>
      <c r="AL302" s="153"/>
    </row>
    <row r="303" spans="1:38" s="154" customFormat="1" ht="125.1" customHeight="1" x14ac:dyDescent="0.3">
      <c r="A303" s="141">
        <v>301</v>
      </c>
      <c r="B303" s="181" t="s">
        <v>1650</v>
      </c>
      <c r="C303" s="142" t="s">
        <v>3018</v>
      </c>
      <c r="D303" s="142" t="s">
        <v>3192</v>
      </c>
      <c r="E303" s="142" t="s">
        <v>38</v>
      </c>
      <c r="F303" s="143" t="s">
        <v>1655</v>
      </c>
      <c r="G303" s="142" t="s">
        <v>1642</v>
      </c>
      <c r="H303" s="142" t="s">
        <v>38</v>
      </c>
      <c r="I303" s="142" t="s">
        <v>25</v>
      </c>
      <c r="J303" s="144" t="s">
        <v>1656</v>
      </c>
      <c r="K303" s="142" t="s">
        <v>1657</v>
      </c>
      <c r="L303" s="173" t="s">
        <v>1658</v>
      </c>
      <c r="M303" s="145">
        <v>170947</v>
      </c>
      <c r="N303" s="146">
        <v>468.35</v>
      </c>
      <c r="O303" s="147">
        <v>851.31600000000003</v>
      </c>
      <c r="P303" s="148">
        <f t="shared" si="104"/>
        <v>4.9799778002342823</v>
      </c>
      <c r="Q303" s="148">
        <f t="shared" si="114"/>
        <v>2.332372602739726</v>
      </c>
      <c r="R303" s="148">
        <v>5470.3</v>
      </c>
      <c r="S303" s="148">
        <f t="shared" si="106"/>
        <v>31.99983620726216</v>
      </c>
      <c r="T303" s="148">
        <f t="shared" si="117"/>
        <v>14.987123287671233</v>
      </c>
      <c r="U303" s="148">
        <v>1273.56</v>
      </c>
      <c r="V303" s="148">
        <f t="shared" si="103"/>
        <v>7.4499956858162788</v>
      </c>
      <c r="W303" s="148">
        <f t="shared" si="118"/>
        <v>3.4892054794520546</v>
      </c>
      <c r="X303" s="148"/>
      <c r="Y303" s="148"/>
      <c r="Z303" s="148"/>
      <c r="AA303" s="149"/>
      <c r="AB303" s="148"/>
      <c r="AC303" s="148"/>
      <c r="AD303" s="151">
        <v>18.630977999999999</v>
      </c>
      <c r="AE303" s="151">
        <v>51.717058000000002</v>
      </c>
      <c r="AF303" s="152" t="s">
        <v>3193</v>
      </c>
      <c r="AG303" s="152" t="s">
        <v>3194</v>
      </c>
      <c r="AH303" s="151">
        <v>18.629628</v>
      </c>
      <c r="AI303" s="151">
        <v>51.717996999999997</v>
      </c>
      <c r="AJ303" s="152" t="s">
        <v>3195</v>
      </c>
      <c r="AK303" s="152" t="s">
        <v>3196</v>
      </c>
      <c r="AL303" s="153"/>
    </row>
    <row r="304" spans="1:38" s="154" customFormat="1" ht="125.1" customHeight="1" x14ac:dyDescent="0.3">
      <c r="A304" s="142">
        <v>302</v>
      </c>
      <c r="B304" s="181" t="s">
        <v>1654</v>
      </c>
      <c r="C304" s="142" t="s">
        <v>3028</v>
      </c>
      <c r="D304" s="142" t="s">
        <v>3197</v>
      </c>
      <c r="E304" s="142" t="s">
        <v>1660</v>
      </c>
      <c r="F304" s="143" t="s">
        <v>1661</v>
      </c>
      <c r="G304" s="142" t="s">
        <v>1642</v>
      </c>
      <c r="H304" s="142" t="s">
        <v>38</v>
      </c>
      <c r="I304" s="142" t="s">
        <v>1662</v>
      </c>
      <c r="J304" s="144" t="s">
        <v>1663</v>
      </c>
      <c r="K304" s="142" t="s">
        <v>38</v>
      </c>
      <c r="L304" s="173" t="s">
        <v>1664</v>
      </c>
      <c r="M304" s="145">
        <v>3378</v>
      </c>
      <c r="N304" s="146">
        <v>9.25</v>
      </c>
      <c r="O304" s="147">
        <v>15.302</v>
      </c>
      <c r="P304" s="148">
        <f t="shared" si="104"/>
        <v>4.5322473158089593</v>
      </c>
      <c r="Q304" s="148">
        <f t="shared" si="114"/>
        <v>4.1923287671232878E-2</v>
      </c>
      <c r="R304" s="148">
        <v>101.34</v>
      </c>
      <c r="S304" s="148">
        <f t="shared" si="106"/>
        <v>30.015549796371715</v>
      </c>
      <c r="T304" s="148">
        <f t="shared" si="117"/>
        <v>0.27764383561643835</v>
      </c>
      <c r="U304" s="148">
        <v>19.254999999999999</v>
      </c>
      <c r="V304" s="148">
        <f t="shared" si="103"/>
        <v>5.7030729359496473</v>
      </c>
      <c r="W304" s="148">
        <f t="shared" si="118"/>
        <v>5.2753424657534242E-2</v>
      </c>
      <c r="X304" s="148"/>
      <c r="Y304" s="148"/>
      <c r="Z304" s="148"/>
      <c r="AA304" s="149"/>
      <c r="AB304" s="148"/>
      <c r="AC304" s="148"/>
      <c r="AD304" s="151">
        <v>18.646170000000001</v>
      </c>
      <c r="AE304" s="151">
        <v>51.788139999999999</v>
      </c>
      <c r="AF304" s="152" t="s">
        <v>3198</v>
      </c>
      <c r="AG304" s="152" t="s">
        <v>3199</v>
      </c>
      <c r="AH304" s="151">
        <v>18.645620000000001</v>
      </c>
      <c r="AI304" s="151">
        <v>51.787320000000001</v>
      </c>
      <c r="AJ304" s="152" t="s">
        <v>3200</v>
      </c>
      <c r="AK304" s="152" t="s">
        <v>3201</v>
      </c>
      <c r="AL304" s="153"/>
    </row>
    <row r="305" spans="1:38" s="154" customFormat="1" ht="125.1" customHeight="1" x14ac:dyDescent="0.3">
      <c r="A305" s="141">
        <v>303</v>
      </c>
      <c r="B305" s="181" t="s">
        <v>1659</v>
      </c>
      <c r="C305" s="142" t="s">
        <v>3018</v>
      </c>
      <c r="D305" s="142" t="s">
        <v>3202</v>
      </c>
      <c r="E305" s="142" t="s">
        <v>1666</v>
      </c>
      <c r="F305" s="142" t="s">
        <v>1667</v>
      </c>
      <c r="G305" s="141" t="s">
        <v>1642</v>
      </c>
      <c r="H305" s="141" t="s">
        <v>1666</v>
      </c>
      <c r="I305" s="141" t="s">
        <v>25</v>
      </c>
      <c r="J305" s="144" t="s">
        <v>1668</v>
      </c>
      <c r="K305" s="141" t="s">
        <v>38</v>
      </c>
      <c r="L305" s="173" t="s">
        <v>1669</v>
      </c>
      <c r="M305" s="145">
        <v>194121</v>
      </c>
      <c r="N305" s="146">
        <v>531.84</v>
      </c>
      <c r="O305" s="147">
        <v>747.36599999999999</v>
      </c>
      <c r="P305" s="148">
        <f t="shared" si="104"/>
        <v>3.8499888729538592</v>
      </c>
      <c r="Q305" s="148">
        <f t="shared" si="114"/>
        <v>2.0475780821917806</v>
      </c>
      <c r="R305" s="148">
        <v>6745.71</v>
      </c>
      <c r="S305" s="148">
        <f t="shared" si="106"/>
        <v>34.749919638000101</v>
      </c>
      <c r="T305" s="148">
        <f t="shared" si="117"/>
        <v>18.481397260273972</v>
      </c>
      <c r="U305" s="148">
        <v>1475.32</v>
      </c>
      <c r="V305" s="148">
        <f t="shared" si="103"/>
        <v>7.5999785701333593</v>
      </c>
      <c r="W305" s="148">
        <f t="shared" si="118"/>
        <v>4.041972602739726</v>
      </c>
      <c r="X305" s="148"/>
      <c r="Y305" s="148"/>
      <c r="Z305" s="148"/>
      <c r="AA305" s="149"/>
      <c r="AB305" s="148"/>
      <c r="AC305" s="148"/>
      <c r="AD305" s="151">
        <v>18.600000000000001</v>
      </c>
      <c r="AE305" s="151">
        <v>51.411499999999997</v>
      </c>
      <c r="AF305" s="152" t="s">
        <v>3203</v>
      </c>
      <c r="AG305" s="152" t="s">
        <v>3204</v>
      </c>
      <c r="AH305" s="151">
        <v>18.600280000000001</v>
      </c>
      <c r="AI305" s="151">
        <v>51.41133</v>
      </c>
      <c r="AJ305" s="152" t="s">
        <v>3205</v>
      </c>
      <c r="AK305" s="152" t="s">
        <v>3206</v>
      </c>
      <c r="AL305" s="153"/>
    </row>
    <row r="306" spans="1:38" s="154" customFormat="1" ht="125.1" customHeight="1" x14ac:dyDescent="0.3">
      <c r="A306" s="142">
        <v>304</v>
      </c>
      <c r="B306" s="181" t="s">
        <v>1665</v>
      </c>
      <c r="C306" s="142" t="s">
        <v>3058</v>
      </c>
      <c r="D306" s="142" t="s">
        <v>3207</v>
      </c>
      <c r="E306" s="142" t="s">
        <v>1671</v>
      </c>
      <c r="F306" s="142" t="s">
        <v>3208</v>
      </c>
      <c r="G306" s="141" t="s">
        <v>1642</v>
      </c>
      <c r="H306" s="141" t="s">
        <v>1666</v>
      </c>
      <c r="I306" s="141" t="s">
        <v>25</v>
      </c>
      <c r="J306" s="144" t="s">
        <v>1672</v>
      </c>
      <c r="K306" s="141" t="s">
        <v>38</v>
      </c>
      <c r="L306" s="173" t="s">
        <v>1669</v>
      </c>
      <c r="M306" s="145">
        <v>8100</v>
      </c>
      <c r="N306" s="146">
        <v>32.4</v>
      </c>
      <c r="O306" s="147">
        <v>49.953000000000003</v>
      </c>
      <c r="P306" s="148">
        <f t="shared" si="104"/>
        <v>6.167037037037038</v>
      </c>
      <c r="Q306" s="148">
        <f>O306/250</f>
        <v>0.19981200000000002</v>
      </c>
      <c r="R306" s="148">
        <v>445.5</v>
      </c>
      <c r="S306" s="148">
        <f t="shared" si="106"/>
        <v>55</v>
      </c>
      <c r="T306" s="148">
        <f>R306/250</f>
        <v>1.782</v>
      </c>
      <c r="U306" s="148">
        <v>90.581999999999994</v>
      </c>
      <c r="V306" s="148">
        <f t="shared" si="103"/>
        <v>11.182962962962963</v>
      </c>
      <c r="W306" s="148">
        <f>U306/250</f>
        <v>0.36232799999999998</v>
      </c>
      <c r="X306" s="148"/>
      <c r="Y306" s="148"/>
      <c r="Z306" s="148"/>
      <c r="AA306" s="149"/>
      <c r="AB306" s="148"/>
      <c r="AC306" s="148"/>
      <c r="AD306" s="151">
        <v>18.6465</v>
      </c>
      <c r="AE306" s="151">
        <v>51.383670000000002</v>
      </c>
      <c r="AF306" s="152" t="s">
        <v>3209</v>
      </c>
      <c r="AG306" s="152" t="s">
        <v>3210</v>
      </c>
      <c r="AH306" s="151">
        <v>18.640999999999998</v>
      </c>
      <c r="AI306" s="151">
        <v>51.381500000000003</v>
      </c>
      <c r="AJ306" s="152" t="s">
        <v>3211</v>
      </c>
      <c r="AK306" s="152" t="s">
        <v>3212</v>
      </c>
      <c r="AL306" s="153"/>
    </row>
    <row r="307" spans="1:38" s="154" customFormat="1" ht="125.1" customHeight="1" x14ac:dyDescent="0.3">
      <c r="A307" s="141">
        <v>305</v>
      </c>
      <c r="B307" s="181" t="s">
        <v>1670</v>
      </c>
      <c r="C307" s="142" t="s">
        <v>3028</v>
      </c>
      <c r="D307" s="142" t="s">
        <v>3213</v>
      </c>
      <c r="E307" s="142" t="s">
        <v>1674</v>
      </c>
      <c r="F307" s="143" t="s">
        <v>1675</v>
      </c>
      <c r="G307" s="142" t="s">
        <v>1642</v>
      </c>
      <c r="H307" s="142" t="s">
        <v>1674</v>
      </c>
      <c r="I307" s="142" t="s">
        <v>25</v>
      </c>
      <c r="J307" s="144" t="s">
        <v>1676</v>
      </c>
      <c r="K307" s="142" t="s">
        <v>38</v>
      </c>
      <c r="L307" s="173" t="s">
        <v>1677</v>
      </c>
      <c r="M307" s="145">
        <v>53120</v>
      </c>
      <c r="N307" s="146">
        <v>145.53</v>
      </c>
      <c r="O307" s="147">
        <v>738.36800000000005</v>
      </c>
      <c r="P307" s="148">
        <f t="shared" si="104"/>
        <v>13.900405602949636</v>
      </c>
      <c r="Q307" s="148">
        <f t="shared" ref="Q307:Q319" si="119">O307/365</f>
        <v>2.0229260273972605</v>
      </c>
      <c r="R307" s="148">
        <v>3505.92</v>
      </c>
      <c r="S307" s="148">
        <f t="shared" si="106"/>
        <v>66.001925884509049</v>
      </c>
      <c r="T307" s="148">
        <f t="shared" si="117"/>
        <v>9.6052602739726023</v>
      </c>
      <c r="U307" s="148">
        <v>1002.91</v>
      </c>
      <c r="V307" s="148">
        <f t="shared" si="103"/>
        <v>18.880633753432186</v>
      </c>
      <c r="W307" s="148">
        <f t="shared" si="118"/>
        <v>2.7476986301369863</v>
      </c>
      <c r="X307" s="148"/>
      <c r="Y307" s="148"/>
      <c r="Z307" s="148"/>
      <c r="AA307" s="149"/>
      <c r="AB307" s="148"/>
      <c r="AC307" s="148"/>
      <c r="AD307" s="151">
        <v>18.836500000000001</v>
      </c>
      <c r="AE307" s="151">
        <v>51.465170000000001</v>
      </c>
      <c r="AF307" s="152" t="s">
        <v>3214</v>
      </c>
      <c r="AG307" s="152" t="s">
        <v>3215</v>
      </c>
      <c r="AH307" s="151">
        <v>18.83717</v>
      </c>
      <c r="AI307" s="151">
        <v>51.465499999999999</v>
      </c>
      <c r="AJ307" s="152" t="s">
        <v>3216</v>
      </c>
      <c r="AK307" s="152" t="s">
        <v>3217</v>
      </c>
      <c r="AL307" s="153"/>
    </row>
    <row r="308" spans="1:38" s="154" customFormat="1" ht="125.1" customHeight="1" x14ac:dyDescent="0.3">
      <c r="A308" s="142">
        <v>306</v>
      </c>
      <c r="B308" s="181" t="s">
        <v>1673</v>
      </c>
      <c r="C308" s="142" t="s">
        <v>3098</v>
      </c>
      <c r="D308" s="142" t="s">
        <v>3213</v>
      </c>
      <c r="E308" s="142" t="s">
        <v>1679</v>
      </c>
      <c r="F308" s="143" t="s">
        <v>3218</v>
      </c>
      <c r="G308" s="142" t="s">
        <v>1642</v>
      </c>
      <c r="H308" s="142" t="s">
        <v>1674</v>
      </c>
      <c r="I308" s="142" t="s">
        <v>25</v>
      </c>
      <c r="J308" s="144" t="s">
        <v>1680</v>
      </c>
      <c r="K308" s="142" t="s">
        <v>38</v>
      </c>
      <c r="L308" s="173" t="s">
        <v>1681</v>
      </c>
      <c r="M308" s="145">
        <v>1530</v>
      </c>
      <c r="N308" s="146">
        <v>4.1900000000000004</v>
      </c>
      <c r="O308" s="147">
        <v>11.368</v>
      </c>
      <c r="P308" s="148">
        <f t="shared" si="104"/>
        <v>7.4332232647856928</v>
      </c>
      <c r="Q308" s="148">
        <f t="shared" si="119"/>
        <v>3.1145205479452057E-2</v>
      </c>
      <c r="R308" s="148">
        <v>128.52000000000001</v>
      </c>
      <c r="S308" s="148">
        <f t="shared" si="106"/>
        <v>84.035701441788987</v>
      </c>
      <c r="T308" s="148">
        <f t="shared" si="117"/>
        <v>0.35210958904109591</v>
      </c>
      <c r="U308" s="148">
        <v>32.895000000000003</v>
      </c>
      <c r="V308" s="148">
        <f t="shared" si="103"/>
        <v>21.509137869029328</v>
      </c>
      <c r="W308" s="148">
        <f t="shared" si="118"/>
        <v>9.0123287671232885E-2</v>
      </c>
      <c r="X308" s="148"/>
      <c r="Y308" s="148"/>
      <c r="Z308" s="148"/>
      <c r="AA308" s="149"/>
      <c r="AB308" s="148"/>
      <c r="AC308" s="148"/>
      <c r="AD308" s="151">
        <v>18.763000000000002</v>
      </c>
      <c r="AE308" s="151">
        <v>51.392833000000003</v>
      </c>
      <c r="AF308" s="152" t="s">
        <v>3219</v>
      </c>
      <c r="AG308" s="152" t="s">
        <v>3220</v>
      </c>
      <c r="AH308" s="151">
        <v>18.763000000000002</v>
      </c>
      <c r="AI308" s="151">
        <v>51.392833000000003</v>
      </c>
      <c r="AJ308" s="152" t="s">
        <v>3219</v>
      </c>
      <c r="AK308" s="152" t="s">
        <v>3220</v>
      </c>
      <c r="AL308" s="153"/>
    </row>
    <row r="309" spans="1:38" s="154" customFormat="1" ht="125.1" customHeight="1" x14ac:dyDescent="0.3">
      <c r="A309" s="141">
        <v>307</v>
      </c>
      <c r="B309" s="181" t="s">
        <v>1678</v>
      </c>
      <c r="C309" s="142" t="s">
        <v>3221</v>
      </c>
      <c r="D309" s="142" t="s">
        <v>3222</v>
      </c>
      <c r="E309" s="142" t="s">
        <v>1683</v>
      </c>
      <c r="F309" s="143" t="s">
        <v>3223</v>
      </c>
      <c r="G309" s="142" t="s">
        <v>1642</v>
      </c>
      <c r="H309" s="142" t="s">
        <v>1684</v>
      </c>
      <c r="I309" s="142" t="s">
        <v>25</v>
      </c>
      <c r="J309" s="144" t="s">
        <v>1685</v>
      </c>
      <c r="K309" s="142" t="s">
        <v>38</v>
      </c>
      <c r="L309" s="173" t="s">
        <v>1686</v>
      </c>
      <c r="M309" s="145">
        <v>7735</v>
      </c>
      <c r="N309" s="150">
        <v>21.29</v>
      </c>
      <c r="O309" s="149">
        <v>54.145000000000003</v>
      </c>
      <c r="P309" s="148">
        <f t="shared" si="104"/>
        <v>6.9677062354826056</v>
      </c>
      <c r="Q309" s="148">
        <f t="shared" si="119"/>
        <v>0.14834246575342466</v>
      </c>
      <c r="R309" s="148">
        <v>642.005</v>
      </c>
      <c r="S309" s="148">
        <f t="shared" si="106"/>
        <v>82.617088220722323</v>
      </c>
      <c r="T309" s="148">
        <f t="shared" si="117"/>
        <v>1.7589178082191781</v>
      </c>
      <c r="U309" s="148">
        <v>35.581000000000003</v>
      </c>
      <c r="V309" s="148">
        <f t="shared" si="103"/>
        <v>4.5787783833171414</v>
      </c>
      <c r="W309" s="148">
        <f t="shared" si="118"/>
        <v>9.7482191780821931E-2</v>
      </c>
      <c r="X309" s="148"/>
      <c r="Y309" s="148"/>
      <c r="Z309" s="148"/>
      <c r="AA309" s="149"/>
      <c r="AB309" s="148"/>
      <c r="AC309" s="148"/>
      <c r="AD309" s="151">
        <v>18.63317</v>
      </c>
      <c r="AE309" s="151">
        <v>51.461669999999998</v>
      </c>
      <c r="AF309" s="152" t="s">
        <v>3224</v>
      </c>
      <c r="AG309" s="152" t="s">
        <v>3225</v>
      </c>
      <c r="AH309" s="151">
        <v>18.6325</v>
      </c>
      <c r="AI309" s="151">
        <v>51.461829999999999</v>
      </c>
      <c r="AJ309" s="152" t="s">
        <v>3226</v>
      </c>
      <c r="AK309" s="152" t="s">
        <v>3227</v>
      </c>
      <c r="AL309" s="153"/>
    </row>
    <row r="310" spans="1:38" s="154" customFormat="1" ht="125.1" customHeight="1" x14ac:dyDescent="0.3">
      <c r="A310" s="142">
        <v>308</v>
      </c>
      <c r="B310" s="181" t="s">
        <v>1682</v>
      </c>
      <c r="C310" s="142" t="s">
        <v>3058</v>
      </c>
      <c r="D310" s="142" t="s">
        <v>1688</v>
      </c>
      <c r="E310" s="142" t="s">
        <v>1689</v>
      </c>
      <c r="F310" s="143" t="s">
        <v>3228</v>
      </c>
      <c r="G310" s="142" t="s">
        <v>1642</v>
      </c>
      <c r="H310" s="142" t="s">
        <v>1674</v>
      </c>
      <c r="I310" s="142" t="s">
        <v>25</v>
      </c>
      <c r="J310" s="144" t="s">
        <v>1690</v>
      </c>
      <c r="K310" s="142" t="s">
        <v>38</v>
      </c>
      <c r="L310" s="173" t="s">
        <v>1677</v>
      </c>
      <c r="M310" s="145">
        <v>1400</v>
      </c>
      <c r="N310" s="146">
        <v>3.84</v>
      </c>
      <c r="O310" s="147">
        <v>4.34</v>
      </c>
      <c r="P310" s="148">
        <f t="shared" si="104"/>
        <v>3.0964611872146119</v>
      </c>
      <c r="Q310" s="148">
        <f t="shared" si="119"/>
        <v>1.1890410958904109E-2</v>
      </c>
      <c r="R310" s="148">
        <v>42.7</v>
      </c>
      <c r="S310" s="148">
        <f t="shared" si="106"/>
        <v>30.465182648401829</v>
      </c>
      <c r="T310" s="148">
        <f t="shared" si="117"/>
        <v>0.11698630136986302</v>
      </c>
      <c r="U310" s="148">
        <v>7.21</v>
      </c>
      <c r="V310" s="148">
        <f t="shared" si="103"/>
        <v>5.1441210045662098</v>
      </c>
      <c r="W310" s="148">
        <f t="shared" si="118"/>
        <v>1.9753424657534248E-2</v>
      </c>
      <c r="X310" s="148"/>
      <c r="Y310" s="148"/>
      <c r="Z310" s="148"/>
      <c r="AA310" s="149"/>
      <c r="AB310" s="148"/>
      <c r="AC310" s="148"/>
      <c r="AD310" s="151">
        <v>18.834779999999999</v>
      </c>
      <c r="AE310" s="151">
        <v>51.472279999999998</v>
      </c>
      <c r="AF310" s="152" t="s">
        <v>3229</v>
      </c>
      <c r="AG310" s="152" t="s">
        <v>3230</v>
      </c>
      <c r="AH310" s="151">
        <v>18.83989</v>
      </c>
      <c r="AI310" s="151">
        <v>51.47231</v>
      </c>
      <c r="AJ310" s="152" t="s">
        <v>3231</v>
      </c>
      <c r="AK310" s="152" t="s">
        <v>3232</v>
      </c>
      <c r="AL310" s="153"/>
    </row>
    <row r="311" spans="1:38" s="154" customFormat="1" ht="125.1" customHeight="1" x14ac:dyDescent="0.3">
      <c r="A311" s="141">
        <v>309</v>
      </c>
      <c r="B311" s="181" t="s">
        <v>1687</v>
      </c>
      <c r="C311" s="142" t="s">
        <v>3058</v>
      </c>
      <c r="D311" s="142" t="s">
        <v>3233</v>
      </c>
      <c r="E311" s="142" t="s">
        <v>1692</v>
      </c>
      <c r="F311" s="143" t="s">
        <v>1693</v>
      </c>
      <c r="G311" s="142" t="s">
        <v>1642</v>
      </c>
      <c r="H311" s="142" t="s">
        <v>1641</v>
      </c>
      <c r="I311" s="142" t="s">
        <v>25</v>
      </c>
      <c r="J311" s="144" t="s">
        <v>1694</v>
      </c>
      <c r="K311" s="142" t="s">
        <v>1610</v>
      </c>
      <c r="L311" s="173" t="s">
        <v>1695</v>
      </c>
      <c r="M311" s="145">
        <v>3882</v>
      </c>
      <c r="N311" s="146">
        <v>10.64</v>
      </c>
      <c r="O311" s="147">
        <v>34.938000000000002</v>
      </c>
      <c r="P311" s="148">
        <f t="shared" si="104"/>
        <v>8.9962921001132958</v>
      </c>
      <c r="Q311" s="148">
        <f t="shared" si="119"/>
        <v>9.5720547945205486E-2</v>
      </c>
      <c r="R311" s="148">
        <v>129.27099999999999</v>
      </c>
      <c r="S311" s="148">
        <f t="shared" si="106"/>
        <v>33.28638376763827</v>
      </c>
      <c r="T311" s="148">
        <f t="shared" si="117"/>
        <v>0.35416712328767119</v>
      </c>
      <c r="U311" s="148">
        <v>35.713999999999999</v>
      </c>
      <c r="V311" s="148">
        <f t="shared" si="103"/>
        <v>9.1961067051189609</v>
      </c>
      <c r="W311" s="148">
        <f t="shared" si="118"/>
        <v>9.7846575342465755E-2</v>
      </c>
      <c r="X311" s="148"/>
      <c r="Y311" s="148"/>
      <c r="Z311" s="148"/>
      <c r="AA311" s="149"/>
      <c r="AB311" s="148"/>
      <c r="AC311" s="148"/>
      <c r="AD311" s="151">
        <v>18.668500000000002</v>
      </c>
      <c r="AE311" s="151">
        <v>51.649830000000001</v>
      </c>
      <c r="AF311" s="152" t="s">
        <v>3234</v>
      </c>
      <c r="AG311" s="152" t="s">
        <v>3235</v>
      </c>
      <c r="AH311" s="151"/>
      <c r="AI311" s="151"/>
      <c r="AJ311" s="152"/>
      <c r="AK311" s="152"/>
      <c r="AL311" s="153"/>
    </row>
    <row r="312" spans="1:38" s="154" customFormat="1" ht="125.1" customHeight="1" x14ac:dyDescent="0.3">
      <c r="A312" s="142">
        <v>310</v>
      </c>
      <c r="B312" s="181" t="s">
        <v>1691</v>
      </c>
      <c r="C312" s="142" t="s">
        <v>3058</v>
      </c>
      <c r="D312" s="142" t="s">
        <v>3236</v>
      </c>
      <c r="E312" s="142" t="s">
        <v>1697</v>
      </c>
      <c r="F312" s="143" t="s">
        <v>3237</v>
      </c>
      <c r="G312" s="142" t="s">
        <v>1642</v>
      </c>
      <c r="H312" s="142" t="s">
        <v>38</v>
      </c>
      <c r="I312" s="142" t="s">
        <v>25</v>
      </c>
      <c r="J312" s="144" t="s">
        <v>1698</v>
      </c>
      <c r="K312" s="142" t="s">
        <v>38</v>
      </c>
      <c r="L312" s="173" t="s">
        <v>1699</v>
      </c>
      <c r="M312" s="145">
        <v>6206</v>
      </c>
      <c r="N312" s="146">
        <v>17</v>
      </c>
      <c r="O312" s="147">
        <v>24.202999999999999</v>
      </c>
      <c r="P312" s="148">
        <f t="shared" si="104"/>
        <v>3.9005640612409347</v>
      </c>
      <c r="Q312" s="148">
        <f t="shared" si="119"/>
        <v>6.6309589041095893E-2</v>
      </c>
      <c r="R312" s="148">
        <v>207.90100000000001</v>
      </c>
      <c r="S312" s="148">
        <f t="shared" si="106"/>
        <v>33.505398871877517</v>
      </c>
      <c r="T312" s="148">
        <f t="shared" si="117"/>
        <v>0.56959178082191786</v>
      </c>
      <c r="U312" s="148">
        <v>34.753999999999998</v>
      </c>
      <c r="V312" s="148">
        <f t="shared" si="103"/>
        <v>5.6009669621273162</v>
      </c>
      <c r="W312" s="148">
        <f t="shared" si="118"/>
        <v>9.5216438356164376E-2</v>
      </c>
      <c r="X312" s="148"/>
      <c r="Y312" s="148"/>
      <c r="Z312" s="148"/>
      <c r="AA312" s="149"/>
      <c r="AB312" s="148"/>
      <c r="AC312" s="148"/>
      <c r="AD312" s="151">
        <v>18.815329999999999</v>
      </c>
      <c r="AE312" s="151">
        <v>51.72983</v>
      </c>
      <c r="AF312" s="152" t="s">
        <v>3238</v>
      </c>
      <c r="AG312" s="152" t="s">
        <v>3239</v>
      </c>
      <c r="AH312" s="151"/>
      <c r="AI312" s="151"/>
      <c r="AJ312" s="152"/>
      <c r="AK312" s="152"/>
      <c r="AL312" s="153"/>
    </row>
    <row r="313" spans="1:38" s="154" customFormat="1" ht="125.1" customHeight="1" x14ac:dyDescent="0.3">
      <c r="A313" s="141">
        <v>311</v>
      </c>
      <c r="B313" s="181" t="s">
        <v>1696</v>
      </c>
      <c r="C313" s="142" t="s">
        <v>3240</v>
      </c>
      <c r="D313" s="142" t="s">
        <v>3241</v>
      </c>
      <c r="E313" s="142" t="s">
        <v>1701</v>
      </c>
      <c r="F313" s="143" t="s">
        <v>3242</v>
      </c>
      <c r="G313" s="142" t="s">
        <v>1642</v>
      </c>
      <c r="H313" s="142" t="s">
        <v>1641</v>
      </c>
      <c r="I313" s="141" t="s">
        <v>25</v>
      </c>
      <c r="J313" s="144" t="s">
        <v>1702</v>
      </c>
      <c r="K313" s="141" t="s">
        <v>38</v>
      </c>
      <c r="L313" s="173" t="s">
        <v>1703</v>
      </c>
      <c r="M313" s="145">
        <v>12080</v>
      </c>
      <c r="N313" s="146">
        <v>33.1</v>
      </c>
      <c r="O313" s="147">
        <v>68.736000000000004</v>
      </c>
      <c r="P313" s="148">
        <f t="shared" si="104"/>
        <v>5.6893597649298515</v>
      </c>
      <c r="Q313" s="148">
        <f t="shared" si="119"/>
        <v>0.1883178082191781</v>
      </c>
      <c r="R313" s="148">
        <v>250.05799999999999</v>
      </c>
      <c r="S313" s="148">
        <f t="shared" si="106"/>
        <v>20.69759549724786</v>
      </c>
      <c r="T313" s="148">
        <f t="shared" si="117"/>
        <v>0.68509041095890411</v>
      </c>
      <c r="U313" s="148">
        <v>229.52199999999999</v>
      </c>
      <c r="V313" s="148">
        <f t="shared" si="103"/>
        <v>18.997806563754498</v>
      </c>
      <c r="W313" s="148">
        <f t="shared" si="118"/>
        <v>0.62882739726027392</v>
      </c>
      <c r="X313" s="148"/>
      <c r="Y313" s="148"/>
      <c r="Z313" s="148"/>
      <c r="AA313" s="149"/>
      <c r="AB313" s="148"/>
      <c r="AC313" s="148"/>
      <c r="AD313" s="151">
        <v>18.828220000000002</v>
      </c>
      <c r="AE313" s="151">
        <v>51.602780000000003</v>
      </c>
      <c r="AF313" s="152" t="s">
        <v>3243</v>
      </c>
      <c r="AG313" s="152" t="s">
        <v>3244</v>
      </c>
      <c r="AH313" s="151">
        <v>18.82281</v>
      </c>
      <c r="AI313" s="151">
        <v>51.599440000000001</v>
      </c>
      <c r="AJ313" s="152" t="s">
        <v>3245</v>
      </c>
      <c r="AK313" s="152" t="s">
        <v>3246</v>
      </c>
      <c r="AL313" s="153"/>
    </row>
    <row r="314" spans="1:38" s="154" customFormat="1" ht="125.1" customHeight="1" x14ac:dyDescent="0.3">
      <c r="A314" s="142">
        <v>312</v>
      </c>
      <c r="B314" s="181" t="s">
        <v>1700</v>
      </c>
      <c r="C314" s="142" t="s">
        <v>3150</v>
      </c>
      <c r="D314" s="158" t="s">
        <v>1705</v>
      </c>
      <c r="E314" s="142" t="s">
        <v>1706</v>
      </c>
      <c r="F314" s="143" t="s">
        <v>3247</v>
      </c>
      <c r="G314" s="142" t="s">
        <v>1642</v>
      </c>
      <c r="H314" s="142" t="s">
        <v>1684</v>
      </c>
      <c r="I314" s="142" t="s">
        <v>25</v>
      </c>
      <c r="J314" s="144" t="s">
        <v>1707</v>
      </c>
      <c r="K314" s="142" t="s">
        <v>38</v>
      </c>
      <c r="L314" s="173" t="s">
        <v>1686</v>
      </c>
      <c r="M314" s="145">
        <v>3206</v>
      </c>
      <c r="N314" s="150">
        <v>8.76</v>
      </c>
      <c r="O314" s="149">
        <v>33.662999999999997</v>
      </c>
      <c r="P314" s="148">
        <f t="shared" si="104"/>
        <v>10.528241696378306</v>
      </c>
      <c r="Q314" s="148">
        <f t="shared" si="119"/>
        <v>9.2227397260273958E-2</v>
      </c>
      <c r="R314" s="148">
        <v>398.50599999999997</v>
      </c>
      <c r="S314" s="148">
        <f t="shared" si="106"/>
        <v>124.63439044223432</v>
      </c>
      <c r="T314" s="148">
        <f t="shared" si="117"/>
        <v>1.0917972602739725</v>
      </c>
      <c r="U314" s="148">
        <v>89.447000000000003</v>
      </c>
      <c r="V314" s="148">
        <f t="shared" si="103"/>
        <v>27.974917120160132</v>
      </c>
      <c r="W314" s="148">
        <f t="shared" si="118"/>
        <v>0.24506027397260274</v>
      </c>
      <c r="X314" s="148"/>
      <c r="Y314" s="148"/>
      <c r="Z314" s="148"/>
      <c r="AA314" s="149"/>
      <c r="AB314" s="148"/>
      <c r="AC314" s="148"/>
      <c r="AD314" s="151">
        <v>18.653437</v>
      </c>
      <c r="AE314" s="151">
        <v>51.527804000000003</v>
      </c>
      <c r="AF314" s="152" t="s">
        <v>3248</v>
      </c>
      <c r="AG314" s="152" t="s">
        <v>3249</v>
      </c>
      <c r="AH314" s="151">
        <v>18.653437</v>
      </c>
      <c r="AI314" s="151">
        <v>51.527804000000003</v>
      </c>
      <c r="AJ314" s="152" t="s">
        <v>3248</v>
      </c>
      <c r="AK314" s="152" t="s">
        <v>3249</v>
      </c>
      <c r="AL314" s="153"/>
    </row>
    <row r="315" spans="1:38" s="154" customFormat="1" ht="125.1" customHeight="1" x14ac:dyDescent="0.3">
      <c r="A315" s="141">
        <v>313</v>
      </c>
      <c r="B315" s="181" t="s">
        <v>1704</v>
      </c>
      <c r="C315" s="142" t="s">
        <v>3028</v>
      </c>
      <c r="D315" s="142" t="s">
        <v>3250</v>
      </c>
      <c r="E315" s="141" t="s">
        <v>1709</v>
      </c>
      <c r="F315" s="143" t="s">
        <v>1710</v>
      </c>
      <c r="G315" s="141" t="s">
        <v>1642</v>
      </c>
      <c r="H315" s="141" t="s">
        <v>1711</v>
      </c>
      <c r="I315" s="141" t="s">
        <v>25</v>
      </c>
      <c r="J315" s="144" t="s">
        <v>1712</v>
      </c>
      <c r="K315" s="142" t="s">
        <v>1657</v>
      </c>
      <c r="L315" s="173" t="s">
        <v>1713</v>
      </c>
      <c r="M315" s="145">
        <v>33367</v>
      </c>
      <c r="N315" s="146">
        <v>91.42</v>
      </c>
      <c r="O315" s="147">
        <v>450.45499999999998</v>
      </c>
      <c r="P315" s="148">
        <f t="shared" si="104"/>
        <v>13.499489036001235</v>
      </c>
      <c r="Q315" s="148">
        <f t="shared" si="119"/>
        <v>1.2341232876712329</v>
      </c>
      <c r="R315" s="148">
        <v>1434.78</v>
      </c>
      <c r="S315" s="148">
        <f t="shared" si="106"/>
        <v>42.998294788766586</v>
      </c>
      <c r="T315" s="148">
        <f t="shared" si="117"/>
        <v>3.9309041095890409</v>
      </c>
      <c r="U315" s="148">
        <v>266.93599999999998</v>
      </c>
      <c r="V315" s="148">
        <f t="shared" si="103"/>
        <v>7.9996883269450336</v>
      </c>
      <c r="W315" s="148">
        <f t="shared" si="118"/>
        <v>0.73133150684931503</v>
      </c>
      <c r="X315" s="148"/>
      <c r="Y315" s="148"/>
      <c r="Z315" s="148"/>
      <c r="AA315" s="149"/>
      <c r="AB315" s="148"/>
      <c r="AC315" s="148"/>
      <c r="AD315" s="151">
        <v>18.492170000000002</v>
      </c>
      <c r="AE315" s="151">
        <v>51.787579999999998</v>
      </c>
      <c r="AF315" s="152" t="s">
        <v>3251</v>
      </c>
      <c r="AG315" s="152" t="s">
        <v>3252</v>
      </c>
      <c r="AH315" s="151">
        <v>18.492170000000002</v>
      </c>
      <c r="AI315" s="151">
        <v>51.787579999999998</v>
      </c>
      <c r="AJ315" s="152" t="s">
        <v>3251</v>
      </c>
      <c r="AK315" s="152" t="s">
        <v>3252</v>
      </c>
      <c r="AL315" s="153"/>
    </row>
    <row r="316" spans="1:38" s="154" customFormat="1" ht="125.1" customHeight="1" x14ac:dyDescent="0.3">
      <c r="A316" s="142">
        <v>314</v>
      </c>
      <c r="B316" s="181" t="s">
        <v>1708</v>
      </c>
      <c r="C316" s="142" t="s">
        <v>3028</v>
      </c>
      <c r="D316" s="142" t="s">
        <v>1715</v>
      </c>
      <c r="E316" s="142" t="s">
        <v>1716</v>
      </c>
      <c r="F316" s="143" t="s">
        <v>1717</v>
      </c>
      <c r="G316" s="142" t="s">
        <v>1642</v>
      </c>
      <c r="H316" s="142" t="s">
        <v>1716</v>
      </c>
      <c r="I316" s="142" t="s">
        <v>1532</v>
      </c>
      <c r="J316" s="144" t="s">
        <v>1718</v>
      </c>
      <c r="K316" s="142" t="s">
        <v>38</v>
      </c>
      <c r="L316" s="173" t="s">
        <v>1719</v>
      </c>
      <c r="M316" s="145">
        <v>53242</v>
      </c>
      <c r="N316" s="146">
        <v>145.87</v>
      </c>
      <c r="O316" s="147">
        <v>212.96799999999999</v>
      </c>
      <c r="P316" s="148">
        <f t="shared" si="104"/>
        <v>3.9999586796650415</v>
      </c>
      <c r="Q316" s="148">
        <f t="shared" si="119"/>
        <v>0.5834739726027397</v>
      </c>
      <c r="R316" s="148">
        <v>2702.03</v>
      </c>
      <c r="S316" s="148">
        <f t="shared" si="106"/>
        <v>50.749447575294575</v>
      </c>
      <c r="T316" s="148">
        <f t="shared" si="117"/>
        <v>7.40282191780822</v>
      </c>
      <c r="U316" s="148">
        <v>301.35000000000002</v>
      </c>
      <c r="V316" s="148">
        <f t="shared" si="103"/>
        <v>5.6599467906777576</v>
      </c>
      <c r="W316" s="148">
        <f t="shared" si="118"/>
        <v>0.82561643835616449</v>
      </c>
      <c r="X316" s="148"/>
      <c r="Y316" s="148"/>
      <c r="Z316" s="148"/>
      <c r="AA316" s="149"/>
      <c r="AB316" s="148"/>
      <c r="AC316" s="148"/>
      <c r="AD316" s="151">
        <v>18.628609999999998</v>
      </c>
      <c r="AE316" s="151">
        <v>51.607779999999998</v>
      </c>
      <c r="AF316" s="152" t="s">
        <v>3253</v>
      </c>
      <c r="AG316" s="152" t="s">
        <v>3254</v>
      </c>
      <c r="AH316" s="151">
        <v>18.795280000000002</v>
      </c>
      <c r="AI316" s="151">
        <v>51.607779999999998</v>
      </c>
      <c r="AJ316" s="152" t="s">
        <v>3255</v>
      </c>
      <c r="AK316" s="152" t="s">
        <v>3254</v>
      </c>
      <c r="AL316" s="153"/>
    </row>
    <row r="317" spans="1:38" s="154" customFormat="1" ht="125.1" customHeight="1" x14ac:dyDescent="0.3">
      <c r="A317" s="141">
        <v>315</v>
      </c>
      <c r="B317" s="181" t="s">
        <v>1714</v>
      </c>
      <c r="C317" s="142" t="s">
        <v>3256</v>
      </c>
      <c r="D317" s="142" t="s">
        <v>1721</v>
      </c>
      <c r="E317" s="142" t="s">
        <v>1722</v>
      </c>
      <c r="F317" s="143" t="s">
        <v>1717</v>
      </c>
      <c r="G317" s="142" t="s">
        <v>1642</v>
      </c>
      <c r="H317" s="142" t="s">
        <v>1716</v>
      </c>
      <c r="I317" s="142" t="s">
        <v>1723</v>
      </c>
      <c r="J317" s="144" t="s">
        <v>1724</v>
      </c>
      <c r="K317" s="142" t="s">
        <v>38</v>
      </c>
      <c r="L317" s="173" t="s">
        <v>1725</v>
      </c>
      <c r="M317" s="145">
        <v>779</v>
      </c>
      <c r="N317" s="146">
        <v>2.13</v>
      </c>
      <c r="O317" s="147">
        <v>2.3359999999999999</v>
      </c>
      <c r="P317" s="148">
        <f t="shared" si="104"/>
        <v>3.004694835680751</v>
      </c>
      <c r="Q317" s="148">
        <f t="shared" si="119"/>
        <v>6.3999999999999994E-3</v>
      </c>
      <c r="R317" s="148">
        <v>33.683</v>
      </c>
      <c r="S317" s="148">
        <f t="shared" si="106"/>
        <v>43.324972667052549</v>
      </c>
      <c r="T317" s="148">
        <f t="shared" si="117"/>
        <v>9.2282191780821921E-2</v>
      </c>
      <c r="U317" s="148">
        <v>1.9470000000000001</v>
      </c>
      <c r="V317" s="148">
        <f t="shared" si="103"/>
        <v>2.5043411151842565</v>
      </c>
      <c r="W317" s="148">
        <f t="shared" si="118"/>
        <v>5.3342465753424663E-3</v>
      </c>
      <c r="X317" s="148"/>
      <c r="Y317" s="148"/>
      <c r="Z317" s="148"/>
      <c r="AA317" s="149"/>
      <c r="AB317" s="148"/>
      <c r="AC317" s="148"/>
      <c r="AD317" s="151">
        <v>18.543890000000001</v>
      </c>
      <c r="AE317" s="151">
        <v>51.6325</v>
      </c>
      <c r="AF317" s="152" t="s">
        <v>3257</v>
      </c>
      <c r="AG317" s="152" t="s">
        <v>3258</v>
      </c>
      <c r="AH317" s="151">
        <v>18.543890000000001</v>
      </c>
      <c r="AI317" s="151">
        <v>51.6325</v>
      </c>
      <c r="AJ317" s="152" t="s">
        <v>3257</v>
      </c>
      <c r="AK317" s="152" t="s">
        <v>3258</v>
      </c>
      <c r="AL317" s="153"/>
    </row>
    <row r="318" spans="1:38" s="154" customFormat="1" ht="125.1" customHeight="1" x14ac:dyDescent="0.3">
      <c r="A318" s="142">
        <v>316</v>
      </c>
      <c r="B318" s="181" t="s">
        <v>1720</v>
      </c>
      <c r="C318" s="142" t="s">
        <v>3150</v>
      </c>
      <c r="D318" s="142" t="s">
        <v>3213</v>
      </c>
      <c r="E318" s="142" t="s">
        <v>1727</v>
      </c>
      <c r="F318" s="143" t="s">
        <v>3259</v>
      </c>
      <c r="G318" s="142" t="s">
        <v>1642</v>
      </c>
      <c r="H318" s="142" t="s">
        <v>1674</v>
      </c>
      <c r="I318" s="142" t="s">
        <v>25</v>
      </c>
      <c r="J318" s="144" t="s">
        <v>1728</v>
      </c>
      <c r="K318" s="142" t="s">
        <v>38</v>
      </c>
      <c r="L318" s="173" t="s">
        <v>1729</v>
      </c>
      <c r="M318" s="145">
        <v>636</v>
      </c>
      <c r="N318" s="146">
        <v>1.74</v>
      </c>
      <c r="O318" s="147">
        <v>11.416</v>
      </c>
      <c r="P318" s="148">
        <f t="shared" si="104"/>
        <v>17.97512202802708</v>
      </c>
      <c r="Q318" s="148">
        <f t="shared" si="119"/>
        <v>3.1276712328767123E-2</v>
      </c>
      <c r="R318" s="148">
        <v>75.683999999999997</v>
      </c>
      <c r="S318" s="148">
        <f t="shared" si="106"/>
        <v>119.16863486065185</v>
      </c>
      <c r="T318" s="148">
        <f t="shared" si="117"/>
        <v>0.20735342465753423</v>
      </c>
      <c r="U318" s="148">
        <v>20.67</v>
      </c>
      <c r="V318" s="148">
        <f t="shared" si="103"/>
        <v>32.54605573925366</v>
      </c>
      <c r="W318" s="148">
        <f t="shared" si="118"/>
        <v>5.6630136986301371E-2</v>
      </c>
      <c r="X318" s="148"/>
      <c r="Y318" s="148"/>
      <c r="Z318" s="148"/>
      <c r="AA318" s="149"/>
      <c r="AB318" s="148"/>
      <c r="AC318" s="148"/>
      <c r="AD318" s="151">
        <v>18.749207999999999</v>
      </c>
      <c r="AE318" s="151">
        <v>51.371003000000002</v>
      </c>
      <c r="AF318" s="145" t="s">
        <v>3260</v>
      </c>
      <c r="AG318" s="145" t="s">
        <v>3261</v>
      </c>
      <c r="AH318" s="151">
        <v>18.749207999999999</v>
      </c>
      <c r="AI318" s="151">
        <v>51.371003000000002</v>
      </c>
      <c r="AJ318" s="145" t="s">
        <v>3260</v>
      </c>
      <c r="AK318" s="145" t="s">
        <v>3261</v>
      </c>
      <c r="AL318" s="153"/>
    </row>
    <row r="319" spans="1:38" s="154" customFormat="1" ht="125.1" customHeight="1" x14ac:dyDescent="0.3">
      <c r="A319" s="141">
        <v>317</v>
      </c>
      <c r="B319" s="181" t="s">
        <v>1726</v>
      </c>
      <c r="C319" s="142" t="s">
        <v>3028</v>
      </c>
      <c r="D319" s="142" t="s">
        <v>3262</v>
      </c>
      <c r="E319" s="142" t="s">
        <v>1731</v>
      </c>
      <c r="F319" s="143" t="s">
        <v>3263</v>
      </c>
      <c r="G319" s="142" t="s">
        <v>1642</v>
      </c>
      <c r="H319" s="142" t="s">
        <v>1732</v>
      </c>
      <c r="I319" s="142" t="s">
        <v>25</v>
      </c>
      <c r="J319" s="144" t="s">
        <v>1733</v>
      </c>
      <c r="K319" s="142" t="s">
        <v>38</v>
      </c>
      <c r="L319" s="173" t="s">
        <v>1734</v>
      </c>
      <c r="M319" s="159">
        <v>17949</v>
      </c>
      <c r="N319" s="160">
        <v>49.18</v>
      </c>
      <c r="O319" s="149">
        <v>87.95</v>
      </c>
      <c r="P319" s="148">
        <f t="shared" si="104"/>
        <v>4.8995303804308472</v>
      </c>
      <c r="Q319" s="148">
        <f t="shared" si="119"/>
        <v>0.24095890410958906</v>
      </c>
      <c r="R319" s="148">
        <v>771.80700000000002</v>
      </c>
      <c r="S319" s="148">
        <f t="shared" si="106"/>
        <v>42.995927735408657</v>
      </c>
      <c r="T319" s="148">
        <f t="shared" si="117"/>
        <v>2.1145397260273975</v>
      </c>
      <c r="U319" s="148">
        <v>75.385999999999996</v>
      </c>
      <c r="V319" s="148">
        <f t="shared" si="103"/>
        <v>4.1996133855504238</v>
      </c>
      <c r="W319" s="148">
        <f t="shared" si="118"/>
        <v>0.20653698630136985</v>
      </c>
      <c r="X319" s="148"/>
      <c r="Y319" s="148"/>
      <c r="Z319" s="148"/>
      <c r="AA319" s="149"/>
      <c r="AB319" s="148"/>
      <c r="AC319" s="148"/>
      <c r="AD319" s="161">
        <v>18.455874999999999</v>
      </c>
      <c r="AE319" s="161">
        <v>51.477353000000001</v>
      </c>
      <c r="AF319" s="162" t="s">
        <v>3264</v>
      </c>
      <c r="AG319" s="162" t="s">
        <v>3265</v>
      </c>
      <c r="AH319" s="151">
        <v>18.456592000000001</v>
      </c>
      <c r="AI319" s="151">
        <v>51.476875</v>
      </c>
      <c r="AJ319" s="145" t="s">
        <v>3266</v>
      </c>
      <c r="AK319" s="145" t="s">
        <v>3267</v>
      </c>
      <c r="AL319" s="153"/>
    </row>
    <row r="320" spans="1:38" s="154" customFormat="1" ht="125.1" customHeight="1" x14ac:dyDescent="0.3">
      <c r="A320" s="142">
        <v>318</v>
      </c>
      <c r="B320" s="181" t="s">
        <v>1730</v>
      </c>
      <c r="C320" s="142" t="s">
        <v>3018</v>
      </c>
      <c r="D320" s="142" t="s">
        <v>3268</v>
      </c>
      <c r="E320" s="142" t="s">
        <v>1736</v>
      </c>
      <c r="F320" s="143" t="s">
        <v>3269</v>
      </c>
      <c r="G320" s="142" t="s">
        <v>1737</v>
      </c>
      <c r="H320" s="142" t="s">
        <v>1736</v>
      </c>
      <c r="I320" s="142" t="s">
        <v>1532</v>
      </c>
      <c r="J320" s="142" t="s">
        <v>1738</v>
      </c>
      <c r="K320" s="142" t="s">
        <v>38</v>
      </c>
      <c r="L320" s="173" t="s">
        <v>1739</v>
      </c>
      <c r="M320" s="163">
        <v>1877392</v>
      </c>
      <c r="N320" s="150">
        <v>5143.54</v>
      </c>
      <c r="O320" s="164">
        <v>11827.6</v>
      </c>
      <c r="P320" s="148">
        <f t="shared" si="104"/>
        <v>6.3000158571030536</v>
      </c>
      <c r="Q320" s="148">
        <f>O320/365</f>
        <v>32.40438356164384</v>
      </c>
      <c r="R320" s="148">
        <v>90302.6</v>
      </c>
      <c r="S320" s="148">
        <f t="shared" si="106"/>
        <v>48.100021300824693</v>
      </c>
      <c r="T320" s="148">
        <f>R320/365</f>
        <v>247.40438356164384</v>
      </c>
      <c r="U320" s="148">
        <v>22904.2</v>
      </c>
      <c r="V320" s="148">
        <f t="shared" si="103"/>
        <v>12.20000872486893</v>
      </c>
      <c r="W320" s="148">
        <f>U320/365</f>
        <v>62.751232876712329</v>
      </c>
      <c r="X320" s="148">
        <v>29225.363000000001</v>
      </c>
      <c r="Y320" s="148">
        <f t="shared" si="112"/>
        <v>15.567000095504824</v>
      </c>
      <c r="Z320" s="148">
        <f>X320/365</f>
        <v>80.069487671232878</v>
      </c>
      <c r="AA320" s="149">
        <v>2164.6329999999998</v>
      </c>
      <c r="AB320" s="148">
        <f t="shared" si="113"/>
        <v>1.1529999513687099</v>
      </c>
      <c r="AC320" s="148">
        <f>AA320/365</f>
        <v>5.9305013698630136</v>
      </c>
      <c r="AD320" s="161">
        <v>18.577283000000001</v>
      </c>
      <c r="AE320" s="161">
        <v>51.230632999999997</v>
      </c>
      <c r="AF320" s="162" t="s">
        <v>3270</v>
      </c>
      <c r="AG320" s="162" t="s">
        <v>3271</v>
      </c>
      <c r="AH320" s="161">
        <v>18.579747000000001</v>
      </c>
      <c r="AI320" s="161">
        <v>51.231433000000003</v>
      </c>
      <c r="AJ320" s="162" t="s">
        <v>3272</v>
      </c>
      <c r="AK320" s="162" t="s">
        <v>3273</v>
      </c>
      <c r="AL320" s="153"/>
    </row>
    <row r="321" spans="1:38" s="154" customFormat="1" ht="125.1" customHeight="1" x14ac:dyDescent="0.3">
      <c r="A321" s="141">
        <v>319</v>
      </c>
      <c r="B321" s="181" t="s">
        <v>1735</v>
      </c>
      <c r="C321" s="142" t="s">
        <v>3058</v>
      </c>
      <c r="D321" s="142" t="s">
        <v>3274</v>
      </c>
      <c r="E321" s="142" t="s">
        <v>1741</v>
      </c>
      <c r="F321" s="143" t="s">
        <v>3275</v>
      </c>
      <c r="G321" s="142" t="s">
        <v>1737</v>
      </c>
      <c r="H321" s="142" t="s">
        <v>1736</v>
      </c>
      <c r="I321" s="141" t="s">
        <v>25</v>
      </c>
      <c r="J321" s="142" t="s">
        <v>1742</v>
      </c>
      <c r="K321" s="141" t="s">
        <v>38</v>
      </c>
      <c r="L321" s="173" t="s">
        <v>1743</v>
      </c>
      <c r="M321" s="163">
        <v>328628</v>
      </c>
      <c r="N321" s="150">
        <v>900.35</v>
      </c>
      <c r="O321" s="164">
        <v>1643.14</v>
      </c>
      <c r="P321" s="148">
        <f t="shared" si="104"/>
        <v>5.0000038036958241</v>
      </c>
      <c r="Q321" s="148">
        <f t="shared" ref="Q321:Q332" si="120">O321/365</f>
        <v>4.5017534246575348</v>
      </c>
      <c r="R321" s="148">
        <v>10516.1</v>
      </c>
      <c r="S321" s="148">
        <f t="shared" si="106"/>
        <v>32.000036515479898</v>
      </c>
      <c r="T321" s="148">
        <f t="shared" ref="T321:T332" si="121">R321/365</f>
        <v>28.811232876712328</v>
      </c>
      <c r="U321" s="148">
        <v>2934.65</v>
      </c>
      <c r="V321" s="148">
        <f t="shared" si="103"/>
        <v>8.9300127575957902</v>
      </c>
      <c r="W321" s="148">
        <f t="shared" ref="W321:W332" si="122">U321/365</f>
        <v>8.0401369863013699</v>
      </c>
      <c r="X321" s="148"/>
      <c r="Y321" s="148"/>
      <c r="Z321" s="148"/>
      <c r="AA321" s="149"/>
      <c r="AB321" s="148"/>
      <c r="AC321" s="148"/>
      <c r="AD321" s="161">
        <v>18.578361000000001</v>
      </c>
      <c r="AE321" s="161">
        <v>51.233249999999998</v>
      </c>
      <c r="AF321" s="162" t="s">
        <v>3276</v>
      </c>
      <c r="AG321" s="162" t="s">
        <v>3277</v>
      </c>
      <c r="AH321" s="161">
        <v>18.579694</v>
      </c>
      <c r="AI321" s="161">
        <v>51.233944000000001</v>
      </c>
      <c r="AJ321" s="162" t="s">
        <v>3278</v>
      </c>
      <c r="AK321" s="162" t="s">
        <v>3279</v>
      </c>
      <c r="AL321" s="153"/>
    </row>
    <row r="322" spans="1:38" s="154" customFormat="1" ht="125.1" customHeight="1" x14ac:dyDescent="0.3">
      <c r="A322" s="142">
        <v>320</v>
      </c>
      <c r="B322" s="181" t="s">
        <v>1740</v>
      </c>
      <c r="C322" s="142" t="s">
        <v>3028</v>
      </c>
      <c r="D322" s="142" t="s">
        <v>3280</v>
      </c>
      <c r="E322" s="142" t="s">
        <v>1745</v>
      </c>
      <c r="F322" s="143" t="s">
        <v>3281</v>
      </c>
      <c r="G322" s="142" t="s">
        <v>1737</v>
      </c>
      <c r="H322" s="142" t="s">
        <v>1745</v>
      </c>
      <c r="I322" s="142" t="s">
        <v>1532</v>
      </c>
      <c r="J322" s="142" t="s">
        <v>1746</v>
      </c>
      <c r="K322" s="142" t="s">
        <v>38</v>
      </c>
      <c r="L322" s="173" t="s">
        <v>1747</v>
      </c>
      <c r="M322" s="165">
        <v>118413</v>
      </c>
      <c r="N322" s="166">
        <v>324.42</v>
      </c>
      <c r="O322" s="164">
        <v>592.06500000000005</v>
      </c>
      <c r="P322" s="148">
        <f t="shared" si="104"/>
        <v>4.9999873325040349</v>
      </c>
      <c r="Q322" s="148">
        <f t="shared" si="120"/>
        <v>1.622095890410959</v>
      </c>
      <c r="R322" s="148">
        <v>5991.7</v>
      </c>
      <c r="S322" s="148">
        <f t="shared" si="106"/>
        <v>50.599890383934905</v>
      </c>
      <c r="T322" s="148">
        <f t="shared" si="121"/>
        <v>16.415616438356164</v>
      </c>
      <c r="U322" s="148">
        <v>1278.8599999999999</v>
      </c>
      <c r="V322" s="148">
        <f t="shared" si="103"/>
        <v>10.799969260209789</v>
      </c>
      <c r="W322" s="148">
        <f t="shared" si="122"/>
        <v>3.5037260273972599</v>
      </c>
      <c r="X322" s="148"/>
      <c r="Y322" s="148"/>
      <c r="Z322" s="148"/>
      <c r="AA322" s="149"/>
      <c r="AB322" s="148"/>
      <c r="AC322" s="148"/>
      <c r="AD322" s="161">
        <v>18.463332999999999</v>
      </c>
      <c r="AE322" s="161">
        <v>51.176665999999997</v>
      </c>
      <c r="AF322" s="162" t="s">
        <v>3282</v>
      </c>
      <c r="AG322" s="162" t="s">
        <v>3283</v>
      </c>
      <c r="AH322" s="161">
        <v>18.464444</v>
      </c>
      <c r="AI322" s="161">
        <v>51.176943999999999</v>
      </c>
      <c r="AJ322" s="162" t="s">
        <v>3284</v>
      </c>
      <c r="AK322" s="162" t="s">
        <v>3285</v>
      </c>
      <c r="AL322" s="153"/>
    </row>
    <row r="323" spans="1:38" s="154" customFormat="1" ht="125.1" customHeight="1" x14ac:dyDescent="0.3">
      <c r="A323" s="141">
        <v>321</v>
      </c>
      <c r="B323" s="181" t="s">
        <v>1744</v>
      </c>
      <c r="C323" s="142" t="s">
        <v>3058</v>
      </c>
      <c r="D323" s="142" t="s">
        <v>3286</v>
      </c>
      <c r="E323" s="142" t="s">
        <v>1749</v>
      </c>
      <c r="F323" s="143" t="s">
        <v>3287</v>
      </c>
      <c r="G323" s="142" t="s">
        <v>1737</v>
      </c>
      <c r="H323" s="142" t="s">
        <v>1745</v>
      </c>
      <c r="I323" s="142" t="s">
        <v>25</v>
      </c>
      <c r="J323" s="142" t="s">
        <v>1750</v>
      </c>
      <c r="K323" s="142" t="s">
        <v>38</v>
      </c>
      <c r="L323" s="173" t="s">
        <v>1751</v>
      </c>
      <c r="M323" s="163">
        <v>83590</v>
      </c>
      <c r="N323" s="150">
        <v>229.01</v>
      </c>
      <c r="O323" s="163">
        <v>145.447</v>
      </c>
      <c r="P323" s="148">
        <f t="shared" si="104"/>
        <v>1.7400328872400739</v>
      </c>
      <c r="Q323" s="148">
        <f t="shared" si="120"/>
        <v>0.39848493150684933</v>
      </c>
      <c r="R323" s="148">
        <v>1630.01</v>
      </c>
      <c r="S323" s="148">
        <f t="shared" si="106"/>
        <v>19.500374751835327</v>
      </c>
      <c r="T323" s="148">
        <f t="shared" si="121"/>
        <v>4.4657808219178081</v>
      </c>
      <c r="U323" s="148">
        <v>519.92999999999995</v>
      </c>
      <c r="V323" s="148">
        <f t="shared" si="103"/>
        <v>6.2201028488915657</v>
      </c>
      <c r="W323" s="148">
        <f t="shared" si="122"/>
        <v>1.4244657534246574</v>
      </c>
      <c r="X323" s="148"/>
      <c r="Y323" s="148"/>
      <c r="Z323" s="148"/>
      <c r="AA323" s="149"/>
      <c r="AB323" s="148"/>
      <c r="AC323" s="148"/>
      <c r="AD323" s="161">
        <v>18.428861000000001</v>
      </c>
      <c r="AE323" s="161">
        <v>51.169083000000001</v>
      </c>
      <c r="AF323" s="162" t="s">
        <v>3288</v>
      </c>
      <c r="AG323" s="162" t="s">
        <v>3289</v>
      </c>
      <c r="AH323" s="161">
        <v>18.428637999999999</v>
      </c>
      <c r="AI323" s="161">
        <v>51.163277000000001</v>
      </c>
      <c r="AJ323" s="162" t="s">
        <v>3290</v>
      </c>
      <c r="AK323" s="162" t="s">
        <v>3291</v>
      </c>
      <c r="AL323" s="153"/>
    </row>
    <row r="324" spans="1:38" s="154" customFormat="1" ht="125.1" customHeight="1" x14ac:dyDescent="0.3">
      <c r="A324" s="142">
        <v>322</v>
      </c>
      <c r="B324" s="181" t="s">
        <v>1748</v>
      </c>
      <c r="C324" s="142" t="s">
        <v>3028</v>
      </c>
      <c r="D324" s="142" t="s">
        <v>3292</v>
      </c>
      <c r="E324" s="142" t="s">
        <v>1753</v>
      </c>
      <c r="F324" s="143" t="s">
        <v>1754</v>
      </c>
      <c r="G324" s="142" t="s">
        <v>1737</v>
      </c>
      <c r="H324" s="142" t="s">
        <v>1753</v>
      </c>
      <c r="I324" s="142" t="s">
        <v>25</v>
      </c>
      <c r="J324" s="142" t="s">
        <v>1755</v>
      </c>
      <c r="K324" s="142" t="s">
        <v>38</v>
      </c>
      <c r="L324" s="173" t="s">
        <v>1756</v>
      </c>
      <c r="M324" s="163">
        <v>82791</v>
      </c>
      <c r="N324" s="150">
        <v>226.82</v>
      </c>
      <c r="O324" s="163">
        <v>521.58299999999997</v>
      </c>
      <c r="P324" s="148">
        <f t="shared" si="104"/>
        <v>6.3001257408868048</v>
      </c>
      <c r="Q324" s="148">
        <f t="shared" si="120"/>
        <v>1.4289945205479451</v>
      </c>
      <c r="R324" s="148">
        <v>3766.99</v>
      </c>
      <c r="S324" s="148">
        <f t="shared" si="106"/>
        <v>45.500928260052923</v>
      </c>
      <c r="T324" s="148">
        <f t="shared" si="121"/>
        <v>10.320520547945204</v>
      </c>
      <c r="U324" s="148">
        <v>952.09699999999998</v>
      </c>
      <c r="V324" s="148">
        <f t="shared" si="103"/>
        <v>11.500242181054798</v>
      </c>
      <c r="W324" s="148">
        <f t="shared" si="122"/>
        <v>2.6084849315068492</v>
      </c>
      <c r="X324" s="148"/>
      <c r="Y324" s="148"/>
      <c r="Z324" s="148"/>
      <c r="AA324" s="149"/>
      <c r="AB324" s="148"/>
      <c r="AC324" s="148"/>
      <c r="AD324" s="161">
        <v>18.789332999999999</v>
      </c>
      <c r="AE324" s="161">
        <v>51.293999999999997</v>
      </c>
      <c r="AF324" s="162" t="s">
        <v>3293</v>
      </c>
      <c r="AG324" s="162" t="s">
        <v>3294</v>
      </c>
      <c r="AH324" s="161">
        <v>18.788665999999999</v>
      </c>
      <c r="AI324" s="161">
        <v>51.293999999999997</v>
      </c>
      <c r="AJ324" s="162" t="s">
        <v>3295</v>
      </c>
      <c r="AK324" s="162" t="s">
        <v>3294</v>
      </c>
      <c r="AL324" s="153"/>
    </row>
    <row r="325" spans="1:38" s="154" customFormat="1" ht="125.1" customHeight="1" x14ac:dyDescent="0.3">
      <c r="A325" s="141">
        <v>323</v>
      </c>
      <c r="B325" s="181" t="s">
        <v>1752</v>
      </c>
      <c r="C325" s="142" t="s">
        <v>3028</v>
      </c>
      <c r="D325" s="142" t="s">
        <v>3296</v>
      </c>
      <c r="E325" s="142" t="s">
        <v>1758</v>
      </c>
      <c r="F325" s="143" t="s">
        <v>1759</v>
      </c>
      <c r="G325" s="142" t="s">
        <v>1737</v>
      </c>
      <c r="H325" s="142" t="s">
        <v>1760</v>
      </c>
      <c r="I325" s="142" t="s">
        <v>25</v>
      </c>
      <c r="J325" s="142" t="s">
        <v>1761</v>
      </c>
      <c r="K325" s="142" t="s">
        <v>38</v>
      </c>
      <c r="L325" s="173" t="s">
        <v>1762</v>
      </c>
      <c r="M325" s="167">
        <v>28258</v>
      </c>
      <c r="N325" s="150">
        <v>77.42</v>
      </c>
      <c r="O325" s="163">
        <v>245.279</v>
      </c>
      <c r="P325" s="148">
        <f t="shared" si="104"/>
        <v>8.6798922794364834</v>
      </c>
      <c r="Q325" s="148">
        <f t="shared" si="120"/>
        <v>0.67199726027397255</v>
      </c>
      <c r="R325" s="148">
        <v>1808.51</v>
      </c>
      <c r="S325" s="148">
        <f t="shared" si="106"/>
        <v>63.999249777941358</v>
      </c>
      <c r="T325" s="148">
        <f t="shared" si="121"/>
        <v>4.9548219178082196</v>
      </c>
      <c r="U325" s="148">
        <v>239.62799999999999</v>
      </c>
      <c r="V325" s="148">
        <f t="shared" si="103"/>
        <v>8.4799156354062344</v>
      </c>
      <c r="W325" s="148">
        <f t="shared" si="122"/>
        <v>0.65651506849315067</v>
      </c>
      <c r="X325" s="148"/>
      <c r="Y325" s="148"/>
      <c r="Z325" s="148"/>
      <c r="AA325" s="149"/>
      <c r="AB325" s="148"/>
      <c r="AC325" s="148"/>
      <c r="AD325" s="161">
        <v>18.815666</v>
      </c>
      <c r="AE325" s="161">
        <v>51.353999999999999</v>
      </c>
      <c r="AF325" s="162" t="s">
        <v>3297</v>
      </c>
      <c r="AG325" s="162" t="s">
        <v>3298</v>
      </c>
      <c r="AH325" s="161">
        <v>18.814665999999999</v>
      </c>
      <c r="AI325" s="161">
        <v>51.353000000000002</v>
      </c>
      <c r="AJ325" s="162" t="s">
        <v>3299</v>
      </c>
      <c r="AK325" s="162" t="s">
        <v>3300</v>
      </c>
      <c r="AL325" s="153"/>
    </row>
    <row r="326" spans="1:38" s="154" customFormat="1" ht="125.1" customHeight="1" x14ac:dyDescent="0.3">
      <c r="A326" s="142">
        <v>324</v>
      </c>
      <c r="B326" s="181" t="s">
        <v>1757</v>
      </c>
      <c r="C326" s="142" t="s">
        <v>3028</v>
      </c>
      <c r="D326" s="142" t="s">
        <v>3301</v>
      </c>
      <c r="E326" s="142" t="s">
        <v>1758</v>
      </c>
      <c r="F326" s="142" t="s">
        <v>1764</v>
      </c>
      <c r="G326" s="142" t="s">
        <v>1737</v>
      </c>
      <c r="H326" s="142" t="s">
        <v>1760</v>
      </c>
      <c r="I326" s="142" t="s">
        <v>25</v>
      </c>
      <c r="J326" s="142" t="s">
        <v>3302</v>
      </c>
      <c r="K326" s="142" t="s">
        <v>38</v>
      </c>
      <c r="L326" s="173" t="s">
        <v>1765</v>
      </c>
      <c r="M326" s="167">
        <v>15114</v>
      </c>
      <c r="N326" s="150">
        <v>41.41</v>
      </c>
      <c r="O326" s="163">
        <v>40.052</v>
      </c>
      <c r="P326" s="148">
        <f t="shared" si="104"/>
        <v>2.6498794216207457</v>
      </c>
      <c r="Q326" s="148">
        <f t="shared" si="120"/>
        <v>0.10973150684931507</v>
      </c>
      <c r="R326" s="148">
        <v>498.762</v>
      </c>
      <c r="S326" s="148">
        <f t="shared" si="106"/>
        <v>32.998580847058982</v>
      </c>
      <c r="T326" s="148">
        <f t="shared" si="121"/>
        <v>1.3664712328767123</v>
      </c>
      <c r="U326" s="148">
        <v>66.501999999999995</v>
      </c>
      <c r="V326" s="148">
        <f t="shared" si="103"/>
        <v>4.3998372439983724</v>
      </c>
      <c r="W326" s="148">
        <f t="shared" si="122"/>
        <v>0.18219726027397259</v>
      </c>
      <c r="X326" s="148"/>
      <c r="Y326" s="148"/>
      <c r="Z326" s="148"/>
      <c r="AA326" s="149"/>
      <c r="AB326" s="148"/>
      <c r="AC326" s="148"/>
      <c r="AD326" s="161">
        <v>18.818004999999999</v>
      </c>
      <c r="AE326" s="161">
        <v>51.396999999999998</v>
      </c>
      <c r="AF326" s="162" t="s">
        <v>3303</v>
      </c>
      <c r="AG326" s="162" t="s">
        <v>3304</v>
      </c>
      <c r="AH326" s="168">
        <v>18.816120000000002</v>
      </c>
      <c r="AI326" s="163" t="s">
        <v>3305</v>
      </c>
      <c r="AJ326" s="162" t="s">
        <v>3306</v>
      </c>
      <c r="AK326" s="162" t="s">
        <v>3307</v>
      </c>
      <c r="AL326" s="153"/>
    </row>
    <row r="327" spans="1:38" s="154" customFormat="1" ht="125.1" customHeight="1" x14ac:dyDescent="0.3">
      <c r="A327" s="141">
        <v>325</v>
      </c>
      <c r="B327" s="181" t="s">
        <v>1763</v>
      </c>
      <c r="C327" s="142" t="s">
        <v>3028</v>
      </c>
      <c r="D327" s="142" t="s">
        <v>3308</v>
      </c>
      <c r="E327" s="142" t="s">
        <v>1767</v>
      </c>
      <c r="F327" s="143" t="s">
        <v>1768</v>
      </c>
      <c r="G327" s="142" t="s">
        <v>1737</v>
      </c>
      <c r="H327" s="142" t="s">
        <v>1767</v>
      </c>
      <c r="I327" s="142" t="s">
        <v>25</v>
      </c>
      <c r="J327" s="142" t="s">
        <v>1769</v>
      </c>
      <c r="K327" s="142" t="s">
        <v>38</v>
      </c>
      <c r="L327" s="173" t="s">
        <v>1770</v>
      </c>
      <c r="M327" s="163">
        <v>65589</v>
      </c>
      <c r="N327" s="150">
        <v>179.7</v>
      </c>
      <c r="O327" s="164">
        <v>1902.08</v>
      </c>
      <c r="P327" s="148">
        <f t="shared" si="104"/>
        <v>28.999321548090045</v>
      </c>
      <c r="Q327" s="148">
        <f t="shared" si="120"/>
        <v>5.2111780821917808</v>
      </c>
      <c r="R327" s="148">
        <v>3935.34</v>
      </c>
      <c r="S327" s="148">
        <f t="shared" si="106"/>
        <v>59.998627850069752</v>
      </c>
      <c r="T327" s="148">
        <f t="shared" si="121"/>
        <v>10.781753424657534</v>
      </c>
      <c r="U327" s="148">
        <v>3869.75</v>
      </c>
      <c r="V327" s="148">
        <f t="shared" si="103"/>
        <v>58.998635473124921</v>
      </c>
      <c r="W327" s="148">
        <f t="shared" si="122"/>
        <v>10.602054794520548</v>
      </c>
      <c r="X327" s="148"/>
      <c r="Y327" s="148"/>
      <c r="Z327" s="148"/>
      <c r="AA327" s="149"/>
      <c r="AB327" s="148"/>
      <c r="AC327" s="148"/>
      <c r="AD327" s="161">
        <v>18.373111000000002</v>
      </c>
      <c r="AE327" s="161">
        <v>51.170887999999998</v>
      </c>
      <c r="AF327" s="162" t="s">
        <v>3309</v>
      </c>
      <c r="AG327" s="162" t="s">
        <v>3310</v>
      </c>
      <c r="AH327" s="161">
        <v>18.373111000000002</v>
      </c>
      <c r="AI327" s="161">
        <v>51.170887999999998</v>
      </c>
      <c r="AJ327" s="162" t="s">
        <v>3309</v>
      </c>
      <c r="AK327" s="162" t="s">
        <v>3310</v>
      </c>
      <c r="AL327" s="153"/>
    </row>
    <row r="328" spans="1:38" s="154" customFormat="1" ht="125.1" customHeight="1" x14ac:dyDescent="0.3">
      <c r="A328" s="142">
        <v>326</v>
      </c>
      <c r="B328" s="181" t="s">
        <v>1766</v>
      </c>
      <c r="C328" s="142" t="s">
        <v>3028</v>
      </c>
      <c r="D328" s="142" t="s">
        <v>3311</v>
      </c>
      <c r="E328" s="142" t="s">
        <v>1772</v>
      </c>
      <c r="F328" s="143" t="s">
        <v>1773</v>
      </c>
      <c r="G328" s="142" t="s">
        <v>1737</v>
      </c>
      <c r="H328" s="142" t="s">
        <v>1774</v>
      </c>
      <c r="I328" s="142" t="s">
        <v>25</v>
      </c>
      <c r="J328" s="142" t="s">
        <v>1775</v>
      </c>
      <c r="K328" s="142" t="s">
        <v>38</v>
      </c>
      <c r="L328" s="173" t="s">
        <v>1776</v>
      </c>
      <c r="M328" s="167">
        <v>104982</v>
      </c>
      <c r="N328" s="150">
        <v>287.62</v>
      </c>
      <c r="O328" s="164">
        <v>646.68899999999996</v>
      </c>
      <c r="P328" s="148">
        <f t="shared" si="104"/>
        <v>6.1600399309210303</v>
      </c>
      <c r="Q328" s="148">
        <f t="shared" si="120"/>
        <v>1.7717506849315068</v>
      </c>
      <c r="R328" s="148">
        <v>6372.41</v>
      </c>
      <c r="S328" s="148">
        <f t="shared" si="106"/>
        <v>60.700429505064236</v>
      </c>
      <c r="T328" s="148">
        <f t="shared" si="121"/>
        <v>17.458657534246576</v>
      </c>
      <c r="U328" s="148">
        <v>768.46799999999996</v>
      </c>
      <c r="V328" s="148">
        <f t="shared" si="103"/>
        <v>7.3200465225711637</v>
      </c>
      <c r="W328" s="148">
        <f t="shared" si="122"/>
        <v>2.1053917808219178</v>
      </c>
      <c r="X328" s="148"/>
      <c r="Y328" s="148"/>
      <c r="Z328" s="148"/>
      <c r="AA328" s="149"/>
      <c r="AB328" s="148"/>
      <c r="AC328" s="148"/>
      <c r="AD328" s="161">
        <v>18.576222000000001</v>
      </c>
      <c r="AE328" s="161">
        <v>51.281944000000003</v>
      </c>
      <c r="AF328" s="162" t="s">
        <v>3312</v>
      </c>
      <c r="AG328" s="162" t="s">
        <v>3313</v>
      </c>
      <c r="AH328" s="161">
        <v>18.578333000000001</v>
      </c>
      <c r="AI328" s="161">
        <v>51.281332999999997</v>
      </c>
      <c r="AJ328" s="162" t="s">
        <v>3314</v>
      </c>
      <c r="AK328" s="162" t="s">
        <v>3315</v>
      </c>
      <c r="AL328" s="153"/>
    </row>
    <row r="329" spans="1:38" s="154" customFormat="1" ht="125.1" customHeight="1" x14ac:dyDescent="0.3">
      <c r="A329" s="141">
        <v>327</v>
      </c>
      <c r="B329" s="181" t="s">
        <v>1771</v>
      </c>
      <c r="C329" s="142" t="s">
        <v>3028</v>
      </c>
      <c r="D329" s="142" t="s">
        <v>3316</v>
      </c>
      <c r="E329" s="142" t="s">
        <v>1778</v>
      </c>
      <c r="F329" s="143" t="s">
        <v>3317</v>
      </c>
      <c r="G329" s="142" t="s">
        <v>1737</v>
      </c>
      <c r="H329" s="142" t="s">
        <v>1778</v>
      </c>
      <c r="I329" s="142" t="s">
        <v>1532</v>
      </c>
      <c r="J329" s="142" t="s">
        <v>1779</v>
      </c>
      <c r="K329" s="142" t="s">
        <v>38</v>
      </c>
      <c r="L329" s="173" t="s">
        <v>1780</v>
      </c>
      <c r="M329" s="167">
        <v>31345</v>
      </c>
      <c r="N329" s="166">
        <v>85.88</v>
      </c>
      <c r="O329" s="163">
        <v>186.50299999999999</v>
      </c>
      <c r="P329" s="148">
        <f t="shared" si="104"/>
        <v>5.9497801966426556</v>
      </c>
      <c r="Q329" s="148">
        <f t="shared" si="120"/>
        <v>0.51096712328767124</v>
      </c>
      <c r="R329" s="148">
        <v>1394.85</v>
      </c>
      <c r="S329" s="148">
        <f t="shared" si="106"/>
        <v>44.4982166897423</v>
      </c>
      <c r="T329" s="148">
        <f t="shared" si="121"/>
        <v>3.8215068493150683</v>
      </c>
      <c r="U329" s="148">
        <v>354.19900000000001</v>
      </c>
      <c r="V329" s="148">
        <f t="shared" si="103"/>
        <v>11.299583362576644</v>
      </c>
      <c r="W329" s="148">
        <f t="shared" si="122"/>
        <v>0.97040821917808218</v>
      </c>
      <c r="X329" s="148"/>
      <c r="Y329" s="148"/>
      <c r="Z329" s="148"/>
      <c r="AA329" s="149"/>
      <c r="AB329" s="148"/>
      <c r="AC329" s="148"/>
      <c r="AD329" s="161">
        <v>18.649249999999999</v>
      </c>
      <c r="AE329" s="161">
        <v>51.3340277</v>
      </c>
      <c r="AF329" s="162" t="s">
        <v>3318</v>
      </c>
      <c r="AG329" s="162" t="s">
        <v>3319</v>
      </c>
      <c r="AH329" s="161">
        <v>18.649249999999999</v>
      </c>
      <c r="AI329" s="161">
        <v>51.3340277</v>
      </c>
      <c r="AJ329" s="162" t="s">
        <v>3318</v>
      </c>
      <c r="AK329" s="162" t="s">
        <v>3319</v>
      </c>
      <c r="AL329" s="153"/>
    </row>
    <row r="330" spans="1:38" s="154" customFormat="1" ht="125.1" customHeight="1" x14ac:dyDescent="0.3">
      <c r="A330" s="142">
        <v>328</v>
      </c>
      <c r="B330" s="181" t="s">
        <v>1777</v>
      </c>
      <c r="C330" s="142" t="s">
        <v>3058</v>
      </c>
      <c r="D330" s="142" t="s">
        <v>3320</v>
      </c>
      <c r="E330" s="142" t="s">
        <v>1782</v>
      </c>
      <c r="F330" s="143" t="s">
        <v>3321</v>
      </c>
      <c r="G330" s="142" t="s">
        <v>1737</v>
      </c>
      <c r="H330" s="142" t="s">
        <v>1778</v>
      </c>
      <c r="I330" s="142" t="s">
        <v>1532</v>
      </c>
      <c r="J330" s="142" t="s">
        <v>1783</v>
      </c>
      <c r="K330" s="142" t="s">
        <v>38</v>
      </c>
      <c r="L330" s="173" t="s">
        <v>1784</v>
      </c>
      <c r="M330" s="167">
        <v>13558</v>
      </c>
      <c r="N330" s="150">
        <v>37.15</v>
      </c>
      <c r="O330" s="164">
        <v>124.056</v>
      </c>
      <c r="P330" s="148">
        <f>Q330*1000/N330</f>
        <v>9.1488412396983723</v>
      </c>
      <c r="Q330" s="148">
        <f t="shared" si="120"/>
        <v>0.33987945205479453</v>
      </c>
      <c r="R330" s="148">
        <v>772.80600000000004</v>
      </c>
      <c r="S330" s="148">
        <f t="shared" si="106"/>
        <v>56.992643669684178</v>
      </c>
      <c r="T330" s="148">
        <f t="shared" si="121"/>
        <v>2.117276712328767</v>
      </c>
      <c r="U330" s="148">
        <v>282.68400000000003</v>
      </c>
      <c r="V330" s="148">
        <f t="shared" si="103"/>
        <v>20.84728700750383</v>
      </c>
      <c r="W330" s="148">
        <f t="shared" si="122"/>
        <v>0.77447671232876725</v>
      </c>
      <c r="X330" s="148"/>
      <c r="Y330" s="148"/>
      <c r="Z330" s="148"/>
      <c r="AA330" s="149"/>
      <c r="AB330" s="148"/>
      <c r="AC330" s="148"/>
      <c r="AD330" s="161">
        <v>18.658332999999999</v>
      </c>
      <c r="AE330" s="161">
        <v>51.319333</v>
      </c>
      <c r="AF330" s="162" t="s">
        <v>3322</v>
      </c>
      <c r="AG330" s="162" t="s">
        <v>3323</v>
      </c>
      <c r="AH330" s="161">
        <v>18.660499999999999</v>
      </c>
      <c r="AI330" s="161">
        <v>51.320666000000003</v>
      </c>
      <c r="AJ330" s="162" t="s">
        <v>3324</v>
      </c>
      <c r="AK330" s="162" t="s">
        <v>3325</v>
      </c>
      <c r="AL330" s="153"/>
    </row>
    <row r="331" spans="1:38" s="154" customFormat="1" ht="125.1" customHeight="1" x14ac:dyDescent="0.3">
      <c r="A331" s="141">
        <v>329</v>
      </c>
      <c r="B331" s="181" t="s">
        <v>1781</v>
      </c>
      <c r="C331" s="142" t="s">
        <v>3058</v>
      </c>
      <c r="D331" s="142" t="s">
        <v>3326</v>
      </c>
      <c r="E331" s="142" t="s">
        <v>1786</v>
      </c>
      <c r="F331" s="143" t="s">
        <v>1787</v>
      </c>
      <c r="G331" s="142" t="s">
        <v>1737</v>
      </c>
      <c r="H331" s="142" t="s">
        <v>1788</v>
      </c>
      <c r="I331" s="142" t="s">
        <v>25</v>
      </c>
      <c r="J331" s="142" t="s">
        <v>1789</v>
      </c>
      <c r="K331" s="142" t="s">
        <v>38</v>
      </c>
      <c r="L331" s="173" t="s">
        <v>1790</v>
      </c>
      <c r="M331" s="167">
        <v>9971</v>
      </c>
      <c r="N331" s="150">
        <v>27.32</v>
      </c>
      <c r="O331" s="164">
        <v>49.854999999999997</v>
      </c>
      <c r="P331" s="148">
        <f t="shared" si="104"/>
        <v>4.9995988688100432</v>
      </c>
      <c r="Q331" s="148">
        <f t="shared" si="120"/>
        <v>0.1365890410958904</v>
      </c>
      <c r="R331" s="148">
        <v>299.13</v>
      </c>
      <c r="S331" s="148">
        <f t="shared" si="106"/>
        <v>29.997593212860263</v>
      </c>
      <c r="T331" s="148">
        <f t="shared" si="121"/>
        <v>0.81953424657534246</v>
      </c>
      <c r="U331" s="148">
        <v>83.756</v>
      </c>
      <c r="V331" s="148">
        <f t="shared" si="103"/>
        <v>8.3992859864818783</v>
      </c>
      <c r="W331" s="148">
        <f t="shared" si="122"/>
        <v>0.22946849315068493</v>
      </c>
      <c r="X331" s="148"/>
      <c r="Y331" s="148"/>
      <c r="Z331" s="148"/>
      <c r="AA331" s="149"/>
      <c r="AB331" s="148"/>
      <c r="AC331" s="148"/>
      <c r="AD331" s="161">
        <v>18.672222000000001</v>
      </c>
      <c r="AE331" s="161">
        <v>51.106110999999999</v>
      </c>
      <c r="AF331" s="162" t="s">
        <v>3327</v>
      </c>
      <c r="AG331" s="162" t="s">
        <v>3328</v>
      </c>
      <c r="AH331" s="161">
        <v>18.672222000000001</v>
      </c>
      <c r="AI331" s="161">
        <v>51.106110999999999</v>
      </c>
      <c r="AJ331" s="162" t="s">
        <v>3327</v>
      </c>
      <c r="AK331" s="162" t="s">
        <v>3328</v>
      </c>
      <c r="AL331" s="153"/>
    </row>
    <row r="332" spans="1:38" s="154" customFormat="1" ht="125.1" customHeight="1" x14ac:dyDescent="0.3">
      <c r="A332" s="142">
        <v>330</v>
      </c>
      <c r="B332" s="181" t="s">
        <v>1785</v>
      </c>
      <c r="C332" s="142" t="s">
        <v>3028</v>
      </c>
      <c r="D332" s="142" t="s">
        <v>3329</v>
      </c>
      <c r="E332" s="142" t="s">
        <v>1792</v>
      </c>
      <c r="F332" s="143" t="s">
        <v>3330</v>
      </c>
      <c r="G332" s="142" t="s">
        <v>1737</v>
      </c>
      <c r="H332" s="142" t="s">
        <v>1792</v>
      </c>
      <c r="I332" s="142" t="s">
        <v>25</v>
      </c>
      <c r="J332" s="142" t="s">
        <v>1793</v>
      </c>
      <c r="K332" s="142" t="s">
        <v>38</v>
      </c>
      <c r="L332" s="173" t="s">
        <v>1794</v>
      </c>
      <c r="M332" s="167">
        <v>39696</v>
      </c>
      <c r="N332" s="150">
        <v>108.76</v>
      </c>
      <c r="O332" s="163">
        <v>113.134</v>
      </c>
      <c r="P332" s="148">
        <f t="shared" si="104"/>
        <v>2.8499095658657745</v>
      </c>
      <c r="Q332" s="148">
        <f t="shared" si="120"/>
        <v>0.30995616438356166</v>
      </c>
      <c r="R332" s="148">
        <v>1468.75</v>
      </c>
      <c r="S332" s="148">
        <f t="shared" si="106"/>
        <v>36.998644747514952</v>
      </c>
      <c r="T332" s="148">
        <f t="shared" si="121"/>
        <v>4.0239726027397262</v>
      </c>
      <c r="U332" s="148">
        <v>123.05800000000001</v>
      </c>
      <c r="V332" s="148">
        <f t="shared" ref="V332:V352" si="123">W332*1000/N332</f>
        <v>3.099900749167452</v>
      </c>
      <c r="W332" s="148">
        <f t="shared" si="122"/>
        <v>0.33714520547945209</v>
      </c>
      <c r="X332" s="148"/>
      <c r="Y332" s="148"/>
      <c r="Z332" s="148"/>
      <c r="AA332" s="149"/>
      <c r="AB332" s="148"/>
      <c r="AC332" s="148"/>
      <c r="AD332" s="161">
        <v>18.760638</v>
      </c>
      <c r="AE332" s="161">
        <v>51.195971999999998</v>
      </c>
      <c r="AF332" s="162" t="s">
        <v>3331</v>
      </c>
      <c r="AG332" s="162" t="s">
        <v>3332</v>
      </c>
      <c r="AH332" s="161">
        <v>18.760722000000001</v>
      </c>
      <c r="AI332" s="161">
        <v>51.196416599999999</v>
      </c>
      <c r="AJ332" s="162" t="s">
        <v>3333</v>
      </c>
      <c r="AK332" s="162" t="s">
        <v>3334</v>
      </c>
      <c r="AL332" s="153"/>
    </row>
    <row r="333" spans="1:38" s="154" customFormat="1" ht="125.1" customHeight="1" x14ac:dyDescent="0.3">
      <c r="A333" s="141">
        <v>331</v>
      </c>
      <c r="B333" s="181" t="s">
        <v>1791</v>
      </c>
      <c r="C333" s="142" t="s">
        <v>3018</v>
      </c>
      <c r="D333" s="142" t="s">
        <v>3335</v>
      </c>
      <c r="E333" s="142" t="s">
        <v>1796</v>
      </c>
      <c r="F333" s="143" t="s">
        <v>1797</v>
      </c>
      <c r="G333" s="142" t="s">
        <v>1798</v>
      </c>
      <c r="H333" s="142" t="s">
        <v>1796</v>
      </c>
      <c r="I333" s="142" t="s">
        <v>1532</v>
      </c>
      <c r="J333" s="142" t="s">
        <v>1799</v>
      </c>
      <c r="K333" s="142" t="s">
        <v>38</v>
      </c>
      <c r="L333" s="173" t="s">
        <v>1800</v>
      </c>
      <c r="M333" s="167">
        <v>540298</v>
      </c>
      <c r="N333" s="150">
        <v>1480.27</v>
      </c>
      <c r="O333" s="163">
        <v>2658.27</v>
      </c>
      <c r="P333" s="148">
        <f t="shared" ref="P333:P352" si="124">Q333*1000/N333</f>
        <v>4.920002098839614</v>
      </c>
      <c r="Q333" s="148">
        <f>O333/365</f>
        <v>7.282931506849315</v>
      </c>
      <c r="R333" s="148">
        <v>22995.1</v>
      </c>
      <c r="S333" s="148">
        <f t="shared" ref="S333:S352" si="125">T333*1000/N333</f>
        <v>42.559988361989866</v>
      </c>
      <c r="T333" s="148">
        <f>R333/365</f>
        <v>63.000273972602734</v>
      </c>
      <c r="U333" s="148">
        <v>4765.43</v>
      </c>
      <c r="V333" s="148">
        <f t="shared" si="123"/>
        <v>8.8199940569894189</v>
      </c>
      <c r="W333" s="148">
        <f>U333/365</f>
        <v>13.055972602739727</v>
      </c>
      <c r="X333" s="148">
        <v>5937.8810000000003</v>
      </c>
      <c r="Y333" s="148">
        <f t="shared" ref="Y333:Y343" si="126">Z333*1000/N333</f>
        <v>10.989999880621557</v>
      </c>
      <c r="Z333" s="148">
        <f>X333/365</f>
        <v>16.268167123287672</v>
      </c>
      <c r="AA333" s="149">
        <v>410.08699999999999</v>
      </c>
      <c r="AB333" s="148">
        <f t="shared" ref="AB333:AB343" si="127">AC333*1000/N333</f>
        <v>0.75900074134938922</v>
      </c>
      <c r="AC333" s="148">
        <f>AA333/365</f>
        <v>1.1235260273972603</v>
      </c>
      <c r="AD333" s="161">
        <v>18.152138000000001</v>
      </c>
      <c r="AE333" s="161">
        <v>51.305722000000003</v>
      </c>
      <c r="AF333" s="162" t="s">
        <v>3336</v>
      </c>
      <c r="AG333" s="162" t="s">
        <v>3337</v>
      </c>
      <c r="AH333" s="161">
        <v>18.150472199999999</v>
      </c>
      <c r="AI333" s="161">
        <v>51.305722000000003</v>
      </c>
      <c r="AJ333" s="162" t="s">
        <v>3338</v>
      </c>
      <c r="AK333" s="162" t="s">
        <v>3337</v>
      </c>
      <c r="AL333" s="153"/>
    </row>
    <row r="334" spans="1:38" s="154" customFormat="1" ht="125.1" customHeight="1" x14ac:dyDescent="0.3">
      <c r="A334" s="142">
        <v>332</v>
      </c>
      <c r="B334" s="181" t="s">
        <v>1795</v>
      </c>
      <c r="C334" s="142" t="s">
        <v>3028</v>
      </c>
      <c r="D334" s="142" t="s">
        <v>3339</v>
      </c>
      <c r="E334" s="142" t="s">
        <v>1802</v>
      </c>
      <c r="F334" s="143" t="s">
        <v>3340</v>
      </c>
      <c r="G334" s="142" t="s">
        <v>1798</v>
      </c>
      <c r="H334" s="142" t="s">
        <v>1802</v>
      </c>
      <c r="I334" s="142" t="s">
        <v>25</v>
      </c>
      <c r="J334" s="142" t="s">
        <v>1803</v>
      </c>
      <c r="K334" s="142" t="s">
        <v>38</v>
      </c>
      <c r="L334" s="173" t="s">
        <v>1804</v>
      </c>
      <c r="M334" s="167">
        <v>61193</v>
      </c>
      <c r="N334" s="150">
        <v>167.65</v>
      </c>
      <c r="O334" s="148">
        <v>835.28399999999999</v>
      </c>
      <c r="P334" s="148">
        <f t="shared" si="124"/>
        <v>13.650159946725278</v>
      </c>
      <c r="Q334" s="148">
        <f t="shared" ref="Q334:Q342" si="128">O334/365</f>
        <v>2.288449315068493</v>
      </c>
      <c r="R334" s="148">
        <v>6654.74</v>
      </c>
      <c r="S334" s="148">
        <f t="shared" si="125"/>
        <v>108.75135331680072</v>
      </c>
      <c r="T334" s="148">
        <f t="shared" ref="T334:T342" si="129">R334/365</f>
        <v>18.232164383561642</v>
      </c>
      <c r="U334" s="148">
        <v>983.98299999999995</v>
      </c>
      <c r="V334" s="148">
        <f t="shared" si="123"/>
        <v>16.080189893327994</v>
      </c>
      <c r="W334" s="148">
        <f>U334/365</f>
        <v>2.6958438356164383</v>
      </c>
      <c r="X334" s="148"/>
      <c r="Y334" s="148"/>
      <c r="Z334" s="148"/>
      <c r="AA334" s="149"/>
      <c r="AB334" s="148"/>
      <c r="AC334" s="148"/>
      <c r="AD334" s="151">
        <v>18.341249999999999</v>
      </c>
      <c r="AE334" s="151">
        <v>51.303415999999999</v>
      </c>
      <c r="AF334" s="152" t="s">
        <v>3341</v>
      </c>
      <c r="AG334" s="152" t="s">
        <v>3342</v>
      </c>
      <c r="AH334" s="151">
        <v>18.360506000000001</v>
      </c>
      <c r="AI334" s="151">
        <v>51.302793999999999</v>
      </c>
      <c r="AJ334" s="152" t="s">
        <v>3343</v>
      </c>
      <c r="AK334" s="152" t="s">
        <v>3344</v>
      </c>
      <c r="AL334" s="153"/>
    </row>
    <row r="335" spans="1:38" s="154" customFormat="1" ht="125.1" customHeight="1" x14ac:dyDescent="0.3">
      <c r="A335" s="141">
        <v>333</v>
      </c>
      <c r="B335" s="181" t="s">
        <v>1801</v>
      </c>
      <c r="C335" s="142" t="s">
        <v>3028</v>
      </c>
      <c r="D335" s="142" t="s">
        <v>3345</v>
      </c>
      <c r="E335" s="142" t="s">
        <v>1806</v>
      </c>
      <c r="F335" s="142" t="s">
        <v>1807</v>
      </c>
      <c r="G335" s="142" t="s">
        <v>1798</v>
      </c>
      <c r="H335" s="142" t="s">
        <v>1806</v>
      </c>
      <c r="I335" s="142" t="s">
        <v>25</v>
      </c>
      <c r="J335" s="142" t="s">
        <v>1808</v>
      </c>
      <c r="K335" s="142" t="s">
        <v>38</v>
      </c>
      <c r="L335" s="173" t="s">
        <v>1809</v>
      </c>
      <c r="M335" s="167">
        <v>117000</v>
      </c>
      <c r="N335" s="150">
        <v>320.55</v>
      </c>
      <c r="O335" s="163">
        <v>2278.58</v>
      </c>
      <c r="P335" s="148">
        <f t="shared" si="124"/>
        <v>19.474917895825453</v>
      </c>
      <c r="Q335" s="148">
        <f t="shared" si="128"/>
        <v>6.2426849315068491</v>
      </c>
      <c r="R335" s="148">
        <v>10413</v>
      </c>
      <c r="S335" s="148">
        <f t="shared" si="125"/>
        <v>88.99942949083659</v>
      </c>
      <c r="T335" s="148">
        <f t="shared" si="129"/>
        <v>28.528767123287672</v>
      </c>
      <c r="U335" s="148">
        <v>2483.33</v>
      </c>
      <c r="V335" s="148">
        <f t="shared" si="123"/>
        <v>21.224906677948645</v>
      </c>
      <c r="W335" s="148">
        <f t="shared" ref="W335:W342" si="130">U335/365</f>
        <v>6.8036438356164384</v>
      </c>
      <c r="X335" s="148"/>
      <c r="Y335" s="148"/>
      <c r="Z335" s="148"/>
      <c r="AA335" s="149"/>
      <c r="AB335" s="148"/>
      <c r="AC335" s="148"/>
      <c r="AD335" s="161">
        <v>18.296610999999999</v>
      </c>
      <c r="AE335" s="161">
        <v>51.15325</v>
      </c>
      <c r="AF335" s="162" t="s">
        <v>3346</v>
      </c>
      <c r="AG335" s="162" t="s">
        <v>3347</v>
      </c>
      <c r="AH335" s="161">
        <v>18.296665999999998</v>
      </c>
      <c r="AI335" s="161">
        <v>51.153222</v>
      </c>
      <c r="AJ335" s="162" t="s">
        <v>3348</v>
      </c>
      <c r="AK335" s="162" t="s">
        <v>3349</v>
      </c>
      <c r="AL335" s="153"/>
    </row>
    <row r="336" spans="1:38" s="154" customFormat="1" ht="125.1" customHeight="1" x14ac:dyDescent="0.3">
      <c r="A336" s="142">
        <v>334</v>
      </c>
      <c r="B336" s="181" t="s">
        <v>1805</v>
      </c>
      <c r="C336" s="142" t="s">
        <v>3028</v>
      </c>
      <c r="D336" s="142" t="s">
        <v>3350</v>
      </c>
      <c r="E336" s="142" t="s">
        <v>1811</v>
      </c>
      <c r="F336" s="142" t="s">
        <v>1812</v>
      </c>
      <c r="G336" s="142" t="s">
        <v>1798</v>
      </c>
      <c r="H336" s="155" t="s">
        <v>1811</v>
      </c>
      <c r="I336" s="142" t="s">
        <v>25</v>
      </c>
      <c r="J336" s="142" t="s">
        <v>1813</v>
      </c>
      <c r="K336" s="142" t="s">
        <v>38</v>
      </c>
      <c r="L336" s="173" t="s">
        <v>1814</v>
      </c>
      <c r="M336" s="167">
        <v>59390</v>
      </c>
      <c r="N336" s="150">
        <v>162.71</v>
      </c>
      <c r="O336" s="163">
        <v>296.95</v>
      </c>
      <c r="P336" s="148">
        <f t="shared" si="124"/>
        <v>5.0000715618930389</v>
      </c>
      <c r="Q336" s="148">
        <f t="shared" si="128"/>
        <v>0.81356164383561635</v>
      </c>
      <c r="R336" s="148">
        <v>2880.42</v>
      </c>
      <c r="S336" s="148">
        <f t="shared" si="125"/>
        <v>48.50077834082488</v>
      </c>
      <c r="T336" s="148">
        <f t="shared" si="129"/>
        <v>7.8915616438356162</v>
      </c>
      <c r="U336" s="148">
        <v>754.25300000000004</v>
      </c>
      <c r="V336" s="148">
        <f t="shared" si="123"/>
        <v>12.700181767208319</v>
      </c>
      <c r="W336" s="148">
        <f t="shared" si="130"/>
        <v>2.0664465753424657</v>
      </c>
      <c r="X336" s="148"/>
      <c r="Y336" s="148"/>
      <c r="Z336" s="148"/>
      <c r="AA336" s="149"/>
      <c r="AB336" s="148"/>
      <c r="AC336" s="148"/>
      <c r="AD336" s="161">
        <v>18.428166000000001</v>
      </c>
      <c r="AE336" s="161">
        <v>51.372500000000002</v>
      </c>
      <c r="AF336" s="162" t="s">
        <v>3351</v>
      </c>
      <c r="AG336" s="162" t="s">
        <v>3352</v>
      </c>
      <c r="AH336" s="161">
        <v>18.428666</v>
      </c>
      <c r="AI336" s="161">
        <v>51.372332999999998</v>
      </c>
      <c r="AJ336" s="162" t="s">
        <v>3353</v>
      </c>
      <c r="AK336" s="162" t="s">
        <v>3354</v>
      </c>
      <c r="AL336" s="153"/>
    </row>
    <row r="337" spans="1:38" s="154" customFormat="1" ht="125.1" customHeight="1" x14ac:dyDescent="0.3">
      <c r="A337" s="141">
        <v>335</v>
      </c>
      <c r="B337" s="181" t="s">
        <v>1810</v>
      </c>
      <c r="C337" s="142" t="s">
        <v>3028</v>
      </c>
      <c r="D337" s="142" t="s">
        <v>3355</v>
      </c>
      <c r="E337" s="142" t="s">
        <v>1816</v>
      </c>
      <c r="F337" s="143" t="s">
        <v>3356</v>
      </c>
      <c r="G337" s="142" t="s">
        <v>1798</v>
      </c>
      <c r="H337" s="142" t="s">
        <v>1816</v>
      </c>
      <c r="I337" s="142" t="s">
        <v>25</v>
      </c>
      <c r="J337" s="142" t="s">
        <v>1817</v>
      </c>
      <c r="K337" s="142" t="s">
        <v>38</v>
      </c>
      <c r="L337" s="173" t="s">
        <v>1818</v>
      </c>
      <c r="M337" s="167">
        <v>45879</v>
      </c>
      <c r="N337" s="150">
        <v>125.7</v>
      </c>
      <c r="O337" s="163">
        <v>325.74099999999999</v>
      </c>
      <c r="P337" s="148">
        <f t="shared" si="124"/>
        <v>7.0997700548163154</v>
      </c>
      <c r="Q337" s="148">
        <f t="shared" si="128"/>
        <v>0.89244109589041087</v>
      </c>
      <c r="R337" s="148">
        <v>2500.41</v>
      </c>
      <c r="S337" s="148">
        <f t="shared" si="125"/>
        <v>54.498316278157375</v>
      </c>
      <c r="T337" s="148">
        <f t="shared" si="129"/>
        <v>6.8504383561643829</v>
      </c>
      <c r="U337" s="148">
        <v>470.26</v>
      </c>
      <c r="V337" s="148">
        <f t="shared" si="123"/>
        <v>10.249670339250878</v>
      </c>
      <c r="W337" s="148">
        <f t="shared" si="130"/>
        <v>1.2883835616438355</v>
      </c>
      <c r="X337" s="148"/>
      <c r="Y337" s="148"/>
      <c r="Z337" s="148"/>
      <c r="AA337" s="149"/>
      <c r="AB337" s="148"/>
      <c r="AC337" s="148"/>
      <c r="AD337" s="161">
        <v>18.314805</v>
      </c>
      <c r="AE337" s="161">
        <v>51.238360999999998</v>
      </c>
      <c r="AF337" s="162" t="s">
        <v>3357</v>
      </c>
      <c r="AG337" s="162" t="s">
        <v>3358</v>
      </c>
      <c r="AH337" s="161">
        <v>18.313054999999999</v>
      </c>
      <c r="AI337" s="161">
        <v>51.234471999999997</v>
      </c>
      <c r="AJ337" s="162" t="s">
        <v>3359</v>
      </c>
      <c r="AK337" s="162" t="s">
        <v>3360</v>
      </c>
      <c r="AL337" s="153"/>
    </row>
    <row r="338" spans="1:38" s="154" customFormat="1" ht="125.1" customHeight="1" x14ac:dyDescent="0.3">
      <c r="A338" s="142">
        <v>336</v>
      </c>
      <c r="B338" s="181" t="s">
        <v>1815</v>
      </c>
      <c r="C338" s="142" t="s">
        <v>3028</v>
      </c>
      <c r="D338" s="142" t="s">
        <v>3361</v>
      </c>
      <c r="E338" s="142" t="s">
        <v>1820</v>
      </c>
      <c r="F338" s="143" t="s">
        <v>3362</v>
      </c>
      <c r="G338" s="142" t="s">
        <v>1798</v>
      </c>
      <c r="H338" s="142" t="s">
        <v>1820</v>
      </c>
      <c r="I338" s="142" t="s">
        <v>25</v>
      </c>
      <c r="J338" s="142" t="s">
        <v>1821</v>
      </c>
      <c r="K338" s="142" t="s">
        <v>38</v>
      </c>
      <c r="L338" s="173" t="s">
        <v>1822</v>
      </c>
      <c r="M338" s="167">
        <v>143010</v>
      </c>
      <c r="N338" s="150">
        <v>391.81</v>
      </c>
      <c r="O338" s="164">
        <v>5720.4</v>
      </c>
      <c r="P338" s="148">
        <f t="shared" si="124"/>
        <v>39.999818195358174</v>
      </c>
      <c r="Q338" s="148">
        <f t="shared" si="128"/>
        <v>15.672328767123286</v>
      </c>
      <c r="R338" s="148">
        <v>21308.5</v>
      </c>
      <c r="S338" s="148">
        <f t="shared" si="125"/>
        <v>148.99939270257144</v>
      </c>
      <c r="T338" s="148">
        <f t="shared" si="129"/>
        <v>58.37945205479452</v>
      </c>
      <c r="U338" s="148">
        <v>2145.15</v>
      </c>
      <c r="V338" s="148">
        <f t="shared" si="123"/>
        <v>14.999931823259317</v>
      </c>
      <c r="W338" s="148">
        <f t="shared" si="130"/>
        <v>5.8771232876712327</v>
      </c>
      <c r="X338" s="148"/>
      <c r="Y338" s="148"/>
      <c r="Z338" s="148"/>
      <c r="AA338" s="149"/>
      <c r="AB338" s="148"/>
      <c r="AC338" s="148"/>
      <c r="AD338" s="161">
        <v>18.189616000000001</v>
      </c>
      <c r="AE338" s="161">
        <v>51.204450000000001</v>
      </c>
      <c r="AF338" s="162" t="s">
        <v>3363</v>
      </c>
      <c r="AG338" s="162" t="s">
        <v>3364</v>
      </c>
      <c r="AH338" s="161">
        <v>18.184833000000001</v>
      </c>
      <c r="AI338" s="161">
        <v>51.206000000000003</v>
      </c>
      <c r="AJ338" s="162" t="s">
        <v>3365</v>
      </c>
      <c r="AK338" s="162" t="s">
        <v>3366</v>
      </c>
      <c r="AL338" s="153"/>
    </row>
    <row r="339" spans="1:38" s="154" customFormat="1" ht="125.1" customHeight="1" x14ac:dyDescent="0.3">
      <c r="A339" s="141">
        <v>337</v>
      </c>
      <c r="B339" s="181" t="s">
        <v>1819</v>
      </c>
      <c r="C339" s="142" t="s">
        <v>3367</v>
      </c>
      <c r="D339" s="142" t="s">
        <v>3368</v>
      </c>
      <c r="E339" s="142" t="s">
        <v>1824</v>
      </c>
      <c r="F339" s="142" t="s">
        <v>1825</v>
      </c>
      <c r="G339" s="142" t="s">
        <v>1798</v>
      </c>
      <c r="H339" s="142" t="s">
        <v>1824</v>
      </c>
      <c r="I339" s="142" t="s">
        <v>25</v>
      </c>
      <c r="J339" s="142" t="s">
        <v>1826</v>
      </c>
      <c r="K339" s="142" t="s">
        <v>38</v>
      </c>
      <c r="L339" s="173" t="s">
        <v>1827</v>
      </c>
      <c r="M339" s="167">
        <v>91872</v>
      </c>
      <c r="N339" s="150">
        <v>251.7</v>
      </c>
      <c r="O339" s="163">
        <v>638.51</v>
      </c>
      <c r="P339" s="148">
        <f t="shared" si="124"/>
        <v>6.9501091209909607</v>
      </c>
      <c r="Q339" s="148">
        <f t="shared" si="128"/>
        <v>1.7493424657534247</v>
      </c>
      <c r="R339" s="148">
        <v>5007.0200000000004</v>
      </c>
      <c r="S339" s="148">
        <f t="shared" si="125"/>
        <v>54.50084629995483</v>
      </c>
      <c r="T339" s="148">
        <f t="shared" si="129"/>
        <v>13.717863013698631</v>
      </c>
      <c r="U339" s="148">
        <v>953.63099999999997</v>
      </c>
      <c r="V339" s="148">
        <f t="shared" si="123"/>
        <v>10.380165559129427</v>
      </c>
      <c r="W339" s="148">
        <f t="shared" si="130"/>
        <v>2.6126876712328766</v>
      </c>
      <c r="X339" s="148"/>
      <c r="Y339" s="148"/>
      <c r="Z339" s="148"/>
      <c r="AA339" s="149"/>
      <c r="AB339" s="148"/>
      <c r="AC339" s="148"/>
      <c r="AD339" s="161">
        <v>18.267883000000001</v>
      </c>
      <c r="AE339" s="161">
        <v>51.349766000000002</v>
      </c>
      <c r="AF339" s="169" t="s">
        <v>3369</v>
      </c>
      <c r="AG339" s="169" t="s">
        <v>1828</v>
      </c>
      <c r="AH339" s="161">
        <v>18.268000000000001</v>
      </c>
      <c r="AI339" s="161">
        <v>51.350216000000003</v>
      </c>
      <c r="AJ339" s="169" t="s">
        <v>1829</v>
      </c>
      <c r="AK339" s="169" t="s">
        <v>1830</v>
      </c>
      <c r="AL339" s="153"/>
    </row>
    <row r="340" spans="1:38" s="154" customFormat="1" ht="125.1" customHeight="1" x14ac:dyDescent="0.3">
      <c r="A340" s="142">
        <v>338</v>
      </c>
      <c r="B340" s="181" t="s">
        <v>1823</v>
      </c>
      <c r="C340" s="142" t="s">
        <v>3058</v>
      </c>
      <c r="D340" s="142" t="s">
        <v>1832</v>
      </c>
      <c r="E340" s="142" t="s">
        <v>1833</v>
      </c>
      <c r="F340" s="143" t="s">
        <v>3370</v>
      </c>
      <c r="G340" s="142" t="s">
        <v>1798</v>
      </c>
      <c r="H340" s="142" t="s">
        <v>1820</v>
      </c>
      <c r="I340" s="142" t="s">
        <v>25</v>
      </c>
      <c r="J340" s="142" t="s">
        <v>1834</v>
      </c>
      <c r="K340" s="142" t="s">
        <v>38</v>
      </c>
      <c r="L340" s="173" t="s">
        <v>1835</v>
      </c>
      <c r="M340" s="167">
        <v>7459</v>
      </c>
      <c r="N340" s="150">
        <v>20.440000000000001</v>
      </c>
      <c r="O340" s="148">
        <v>31.327999999999999</v>
      </c>
      <c r="P340" s="148">
        <f t="shared" si="124"/>
        <v>4.1991260756507511</v>
      </c>
      <c r="Q340" s="148">
        <f t="shared" si="128"/>
        <v>8.5830136986301361E-2</v>
      </c>
      <c r="R340" s="148">
        <v>243.90899999999999</v>
      </c>
      <c r="S340" s="148">
        <f t="shared" si="125"/>
        <v>32.692946947966647</v>
      </c>
      <c r="T340" s="148">
        <f t="shared" si="129"/>
        <v>0.6682438356164383</v>
      </c>
      <c r="U340" s="148">
        <v>34.311</v>
      </c>
      <c r="V340" s="148">
        <f t="shared" si="123"/>
        <v>4.5989598691794216</v>
      </c>
      <c r="W340" s="148">
        <f t="shared" si="130"/>
        <v>9.4002739726027393E-2</v>
      </c>
      <c r="X340" s="148"/>
      <c r="Y340" s="148"/>
      <c r="Z340" s="148"/>
      <c r="AA340" s="149"/>
      <c r="AB340" s="148"/>
      <c r="AC340" s="148"/>
      <c r="AD340" s="161">
        <v>18.205546999999999</v>
      </c>
      <c r="AE340" s="161">
        <v>51.174014</v>
      </c>
      <c r="AF340" s="162" t="s">
        <v>3371</v>
      </c>
      <c r="AG340" s="162" t="s">
        <v>3372</v>
      </c>
      <c r="AH340" s="161">
        <v>18.182221999999999</v>
      </c>
      <c r="AI340" s="161">
        <v>51.174999999999997</v>
      </c>
      <c r="AJ340" s="162" t="s">
        <v>3373</v>
      </c>
      <c r="AK340" s="162" t="s">
        <v>3374</v>
      </c>
      <c r="AL340" s="153"/>
    </row>
    <row r="341" spans="1:38" s="154" customFormat="1" ht="125.1" customHeight="1" x14ac:dyDescent="0.3">
      <c r="A341" s="141">
        <v>339</v>
      </c>
      <c r="B341" s="181" t="s">
        <v>1831</v>
      </c>
      <c r="C341" s="142" t="s">
        <v>3058</v>
      </c>
      <c r="D341" s="142" t="s">
        <v>3375</v>
      </c>
      <c r="E341" s="142" t="s">
        <v>1837</v>
      </c>
      <c r="F341" s="143" t="s">
        <v>1838</v>
      </c>
      <c r="G341" s="142" t="s">
        <v>1798</v>
      </c>
      <c r="H341" s="142" t="s">
        <v>1796</v>
      </c>
      <c r="I341" s="142" t="s">
        <v>126</v>
      </c>
      <c r="J341" s="142" t="s">
        <v>1839</v>
      </c>
      <c r="K341" s="142" t="s">
        <v>38</v>
      </c>
      <c r="L341" s="173" t="s">
        <v>1840</v>
      </c>
      <c r="M341" s="145">
        <v>78086</v>
      </c>
      <c r="N341" s="150">
        <v>213.93</v>
      </c>
      <c r="O341" s="170"/>
      <c r="P341" s="148">
        <f t="shared" si="124"/>
        <v>0</v>
      </c>
      <c r="Q341" s="148">
        <f t="shared" si="128"/>
        <v>0</v>
      </c>
      <c r="R341" s="148"/>
      <c r="S341" s="148">
        <f t="shared" si="125"/>
        <v>0</v>
      </c>
      <c r="T341" s="148">
        <f t="shared" si="129"/>
        <v>0</v>
      </c>
      <c r="U341" s="148">
        <v>1948.2070000000001</v>
      </c>
      <c r="V341" s="148">
        <f t="shared" si="123"/>
        <v>24.949999647817204</v>
      </c>
      <c r="W341" s="148">
        <f t="shared" si="130"/>
        <v>5.3375534246575347</v>
      </c>
      <c r="X341" s="148"/>
      <c r="Y341" s="148"/>
      <c r="Z341" s="148"/>
      <c r="AA341" s="149"/>
      <c r="AB341" s="148"/>
      <c r="AC341" s="148"/>
      <c r="AD341" s="161">
        <v>18.166443999999998</v>
      </c>
      <c r="AE341" s="161">
        <v>51.287694000000002</v>
      </c>
      <c r="AF341" s="169" t="s">
        <v>1841</v>
      </c>
      <c r="AG341" s="169" t="s">
        <v>1842</v>
      </c>
      <c r="AH341" s="161">
        <v>18.176110999999999</v>
      </c>
      <c r="AI341" s="161">
        <v>51.286110999999998</v>
      </c>
      <c r="AJ341" s="162" t="s">
        <v>3376</v>
      </c>
      <c r="AK341" s="162" t="s">
        <v>3377</v>
      </c>
      <c r="AL341" s="153"/>
    </row>
    <row r="342" spans="1:38" s="154" customFormat="1" ht="125.1" customHeight="1" x14ac:dyDescent="0.3">
      <c r="A342" s="142">
        <v>340</v>
      </c>
      <c r="B342" s="181" t="s">
        <v>1836</v>
      </c>
      <c r="C342" s="142" t="s">
        <v>3058</v>
      </c>
      <c r="D342" s="142" t="s">
        <v>3375</v>
      </c>
      <c r="E342" s="142" t="s">
        <v>1837</v>
      </c>
      <c r="F342" s="143" t="s">
        <v>1844</v>
      </c>
      <c r="G342" s="142" t="s">
        <v>1798</v>
      </c>
      <c r="H342" s="142" t="s">
        <v>1796</v>
      </c>
      <c r="I342" s="142" t="s">
        <v>1845</v>
      </c>
      <c r="J342" s="142" t="s">
        <v>1846</v>
      </c>
      <c r="K342" s="142" t="s">
        <v>38</v>
      </c>
      <c r="L342" s="173" t="s">
        <v>1847</v>
      </c>
      <c r="M342" s="167">
        <v>61185</v>
      </c>
      <c r="N342" s="171">
        <v>167.63</v>
      </c>
      <c r="O342" s="148">
        <v>140.72499999999999</v>
      </c>
      <c r="P342" s="148">
        <f t="shared" si="124"/>
        <v>2.2999937076029315</v>
      </c>
      <c r="Q342" s="148">
        <f t="shared" si="128"/>
        <v>0.38554794520547941</v>
      </c>
      <c r="R342" s="148">
        <v>630.20399999999995</v>
      </c>
      <c r="S342" s="148">
        <f t="shared" si="125"/>
        <v>10.299983901269838</v>
      </c>
      <c r="T342" s="148">
        <f t="shared" si="129"/>
        <v>1.7265863013698628</v>
      </c>
      <c r="U342" s="148">
        <v>752.57399999999996</v>
      </c>
      <c r="V342" s="148">
        <f t="shared" si="123"/>
        <v>12.299985535658687</v>
      </c>
      <c r="W342" s="148">
        <f t="shared" si="130"/>
        <v>2.0618465753424657</v>
      </c>
      <c r="X342" s="148"/>
      <c r="Y342" s="148"/>
      <c r="Z342" s="148"/>
      <c r="AA342" s="149"/>
      <c r="AB342" s="148"/>
      <c r="AC342" s="148"/>
      <c r="AD342" s="161">
        <v>18.166443999999998</v>
      </c>
      <c r="AE342" s="161">
        <v>51.287694000000002</v>
      </c>
      <c r="AF342" s="169" t="s">
        <v>1841</v>
      </c>
      <c r="AG342" s="169" t="s">
        <v>1842</v>
      </c>
      <c r="AH342" s="161">
        <v>18.165832999999999</v>
      </c>
      <c r="AI342" s="161">
        <v>51.287500000000001</v>
      </c>
      <c r="AJ342" s="162" t="s">
        <v>3378</v>
      </c>
      <c r="AK342" s="162" t="s">
        <v>3379</v>
      </c>
      <c r="AL342" s="153"/>
    </row>
    <row r="343" spans="1:38" s="154" customFormat="1" ht="125.1" customHeight="1" x14ac:dyDescent="0.3">
      <c r="A343" s="141">
        <v>341</v>
      </c>
      <c r="B343" s="181" t="s">
        <v>1843</v>
      </c>
      <c r="C343" s="142" t="s">
        <v>3018</v>
      </c>
      <c r="D343" s="142" t="s">
        <v>3380</v>
      </c>
      <c r="E343" s="142" t="s">
        <v>1849</v>
      </c>
      <c r="F343" s="142" t="s">
        <v>1850</v>
      </c>
      <c r="G343" s="142" t="s">
        <v>1851</v>
      </c>
      <c r="H343" s="142" t="s">
        <v>1849</v>
      </c>
      <c r="I343" s="142" t="s">
        <v>1532</v>
      </c>
      <c r="J343" s="142" t="s">
        <v>1852</v>
      </c>
      <c r="K343" s="142" t="s">
        <v>1853</v>
      </c>
      <c r="L343" s="173" t="s">
        <v>1854</v>
      </c>
      <c r="M343" s="167">
        <v>4758723</v>
      </c>
      <c r="N343" s="150">
        <v>13037.6</v>
      </c>
      <c r="O343" s="148">
        <v>20938.400000000001</v>
      </c>
      <c r="P343" s="148">
        <f t="shared" si="124"/>
        <v>4.4000030260212615</v>
      </c>
      <c r="Q343" s="148">
        <f>O343/365</f>
        <v>57.365479452054799</v>
      </c>
      <c r="R343" s="148">
        <v>257352</v>
      </c>
      <c r="S343" s="148">
        <f t="shared" si="125"/>
        <v>54.080043305726491</v>
      </c>
      <c r="T343" s="148">
        <f>R343/365</f>
        <v>705.07397260273967</v>
      </c>
      <c r="U343" s="148">
        <v>36737.300000000003</v>
      </c>
      <c r="V343" s="148">
        <f t="shared" si="123"/>
        <v>7.719989644282796</v>
      </c>
      <c r="W343" s="148">
        <f>U343/365</f>
        <v>100.65013698630138</v>
      </c>
      <c r="X343" s="148">
        <v>50142.675000000003</v>
      </c>
      <c r="Y343" s="148">
        <f t="shared" si="126"/>
        <v>10.537000044549758</v>
      </c>
      <c r="Z343" s="148">
        <f>X343/365</f>
        <v>137.37719178082193</v>
      </c>
      <c r="AA343" s="149">
        <v>1460.9280000000001</v>
      </c>
      <c r="AB343" s="148">
        <f t="shared" si="127"/>
        <v>0.30699994368238215</v>
      </c>
      <c r="AC343" s="148">
        <f>AA343/365</f>
        <v>4.0025424657534252</v>
      </c>
      <c r="AD343" s="161">
        <v>18.918388</v>
      </c>
      <c r="AE343" s="161">
        <v>51.613666000000002</v>
      </c>
      <c r="AF343" s="162" t="s">
        <v>3381</v>
      </c>
      <c r="AG343" s="162" t="s">
        <v>3382</v>
      </c>
      <c r="AH343" s="161">
        <v>18.152777</v>
      </c>
      <c r="AI343" s="161">
        <v>51.612276999999999</v>
      </c>
      <c r="AJ343" s="162" t="s">
        <v>3383</v>
      </c>
      <c r="AK343" s="162" t="s">
        <v>3384</v>
      </c>
      <c r="AL343" s="153"/>
    </row>
    <row r="344" spans="1:38" s="154" customFormat="1" ht="150" customHeight="1" x14ac:dyDescent="0.3">
      <c r="A344" s="142">
        <v>342</v>
      </c>
      <c r="B344" s="181" t="s">
        <v>1848</v>
      </c>
      <c r="C344" s="142" t="s">
        <v>3367</v>
      </c>
      <c r="D344" s="142" t="s">
        <v>3385</v>
      </c>
      <c r="E344" s="142" t="s">
        <v>1856</v>
      </c>
      <c r="F344" s="143" t="s">
        <v>1857</v>
      </c>
      <c r="G344" s="142" t="s">
        <v>1851</v>
      </c>
      <c r="H344" s="142" t="s">
        <v>1849</v>
      </c>
      <c r="I344" s="142" t="s">
        <v>1858</v>
      </c>
      <c r="J344" s="142" t="s">
        <v>1859</v>
      </c>
      <c r="K344" s="142" t="s">
        <v>1860</v>
      </c>
      <c r="L344" s="173" t="s">
        <v>1861</v>
      </c>
      <c r="M344" s="167">
        <v>23183</v>
      </c>
      <c r="N344" s="150">
        <v>63.52</v>
      </c>
      <c r="O344" s="148">
        <v>87.4</v>
      </c>
      <c r="P344" s="148">
        <f t="shared" si="124"/>
        <v>3.7697111900900593</v>
      </c>
      <c r="Q344" s="148">
        <f t="shared" ref="Q344:Q351" si="131">O344/365</f>
        <v>0.23945205479452056</v>
      </c>
      <c r="R344" s="148">
        <v>985.27800000000002</v>
      </c>
      <c r="S344" s="148">
        <f t="shared" si="125"/>
        <v>42.496721990269478</v>
      </c>
      <c r="T344" s="148">
        <f t="shared" ref="T344:T351" si="132">R344/365</f>
        <v>2.6993917808219177</v>
      </c>
      <c r="U344" s="148">
        <v>156.48500000000001</v>
      </c>
      <c r="V344" s="148">
        <f t="shared" si="123"/>
        <v>6.749465166833442</v>
      </c>
      <c r="W344" s="148">
        <f t="shared" ref="W344:W351" si="133">U344/365</f>
        <v>0.42872602739726029</v>
      </c>
      <c r="X344" s="148"/>
      <c r="Y344" s="148"/>
      <c r="Z344" s="148"/>
      <c r="AA344" s="149"/>
      <c r="AB344" s="148"/>
      <c r="AC344" s="148"/>
      <c r="AD344" s="161">
        <v>18.920750000000002</v>
      </c>
      <c r="AE344" s="161">
        <v>51.655549999999998</v>
      </c>
      <c r="AF344" s="162" t="s">
        <v>3386</v>
      </c>
      <c r="AG344" s="162" t="s">
        <v>3387</v>
      </c>
      <c r="AH344" s="161"/>
      <c r="AI344" s="161"/>
      <c r="AJ344" s="162"/>
      <c r="AK344" s="162"/>
      <c r="AL344" s="153"/>
    </row>
    <row r="345" spans="1:38" s="154" customFormat="1" ht="125.1" customHeight="1" x14ac:dyDescent="0.3">
      <c r="A345" s="141">
        <v>343</v>
      </c>
      <c r="B345" s="181" t="s">
        <v>1855</v>
      </c>
      <c r="C345" s="142" t="s">
        <v>3018</v>
      </c>
      <c r="D345" s="142" t="s">
        <v>3388</v>
      </c>
      <c r="E345" s="142" t="s">
        <v>1863</v>
      </c>
      <c r="F345" s="143" t="s">
        <v>1864</v>
      </c>
      <c r="G345" s="142" t="s">
        <v>1851</v>
      </c>
      <c r="H345" s="142" t="s">
        <v>1863</v>
      </c>
      <c r="I345" s="142" t="s">
        <v>1532</v>
      </c>
      <c r="J345" s="142" t="s">
        <v>1865</v>
      </c>
      <c r="K345" s="142" t="s">
        <v>1866</v>
      </c>
      <c r="L345" s="173" t="s">
        <v>1867</v>
      </c>
      <c r="M345" s="167">
        <v>133808</v>
      </c>
      <c r="N345" s="150">
        <v>366.6</v>
      </c>
      <c r="O345" s="163">
        <v>1491.96</v>
      </c>
      <c r="P345" s="148">
        <f t="shared" si="124"/>
        <v>11.149922650942763</v>
      </c>
      <c r="Q345" s="148">
        <f t="shared" si="131"/>
        <v>4.0875616438356168</v>
      </c>
      <c r="R345" s="148">
        <v>10905.4</v>
      </c>
      <c r="S345" s="148">
        <f t="shared" si="125"/>
        <v>81.499749643148064</v>
      </c>
      <c r="T345" s="148">
        <f t="shared" si="132"/>
        <v>29.877808219178082</v>
      </c>
      <c r="U345" s="148">
        <v>2796.59</v>
      </c>
      <c r="V345" s="148">
        <f t="shared" si="123"/>
        <v>20.89986473256657</v>
      </c>
      <c r="W345" s="148">
        <f t="shared" si="133"/>
        <v>7.6618904109589048</v>
      </c>
      <c r="X345" s="148"/>
      <c r="Y345" s="148"/>
      <c r="Z345" s="148"/>
      <c r="AA345" s="149"/>
      <c r="AB345" s="148"/>
      <c r="AC345" s="148"/>
      <c r="AD345" s="161">
        <v>18.9635</v>
      </c>
      <c r="AE345" s="161">
        <v>51.702221999999999</v>
      </c>
      <c r="AF345" s="162" t="s">
        <v>3389</v>
      </c>
      <c r="AG345" s="162" t="s">
        <v>3390</v>
      </c>
      <c r="AH345" s="161">
        <v>18.962833</v>
      </c>
      <c r="AI345" s="161">
        <v>51.700138000000003</v>
      </c>
      <c r="AJ345" s="162" t="s">
        <v>3391</v>
      </c>
      <c r="AK345" s="162" t="s">
        <v>3392</v>
      </c>
      <c r="AL345" s="153"/>
    </row>
    <row r="346" spans="1:38" s="154" customFormat="1" ht="125.1" customHeight="1" x14ac:dyDescent="0.3">
      <c r="A346" s="142">
        <v>344</v>
      </c>
      <c r="B346" s="181" t="s">
        <v>1862</v>
      </c>
      <c r="C346" s="142" t="s">
        <v>3028</v>
      </c>
      <c r="D346" s="142" t="s">
        <v>3393</v>
      </c>
      <c r="E346" s="142" t="s">
        <v>1869</v>
      </c>
      <c r="F346" s="143" t="s">
        <v>1870</v>
      </c>
      <c r="G346" s="142" t="s">
        <v>1851</v>
      </c>
      <c r="H346" s="142" t="s">
        <v>1869</v>
      </c>
      <c r="I346" s="142" t="s">
        <v>1532</v>
      </c>
      <c r="J346" s="142" t="s">
        <v>1871</v>
      </c>
      <c r="K346" s="142" t="s">
        <v>38</v>
      </c>
      <c r="L346" s="173" t="s">
        <v>1872</v>
      </c>
      <c r="M346" s="167">
        <v>52040</v>
      </c>
      <c r="N346" s="150">
        <v>142.58000000000001</v>
      </c>
      <c r="O346" s="148">
        <v>2506.77</v>
      </c>
      <c r="P346" s="148">
        <f t="shared" si="124"/>
        <v>48.168487962537732</v>
      </c>
      <c r="Q346" s="148">
        <f t="shared" si="131"/>
        <v>6.8678630136986305</v>
      </c>
      <c r="R346" s="148">
        <v>6218.78</v>
      </c>
      <c r="S346" s="148">
        <f t="shared" si="125"/>
        <v>119.49609639961798</v>
      </c>
      <c r="T346" s="148">
        <f t="shared" si="132"/>
        <v>17.037753424657534</v>
      </c>
      <c r="U346" s="148">
        <v>2797.15</v>
      </c>
      <c r="V346" s="148">
        <f t="shared" si="123"/>
        <v>53.748244196480897</v>
      </c>
      <c r="W346" s="148">
        <f t="shared" si="133"/>
        <v>7.6634246575342466</v>
      </c>
      <c r="X346" s="148"/>
      <c r="Y346" s="148"/>
      <c r="Z346" s="148"/>
      <c r="AA346" s="149"/>
      <c r="AB346" s="148"/>
      <c r="AC346" s="148"/>
      <c r="AD346" s="161">
        <v>18.898499999999999</v>
      </c>
      <c r="AE346" s="161">
        <v>51.586165999999999</v>
      </c>
      <c r="AF346" s="162" t="s">
        <v>3394</v>
      </c>
      <c r="AG346" s="162" t="s">
        <v>3395</v>
      </c>
      <c r="AH346" s="161">
        <v>18.897832999999999</v>
      </c>
      <c r="AI346" s="161">
        <v>51.535330000000002</v>
      </c>
      <c r="AJ346" s="162" t="s">
        <v>3396</v>
      </c>
      <c r="AK346" s="162" t="s">
        <v>3397</v>
      </c>
      <c r="AL346" s="153"/>
    </row>
    <row r="347" spans="1:38" s="154" customFormat="1" ht="125.1" customHeight="1" x14ac:dyDescent="0.3">
      <c r="A347" s="141">
        <v>345</v>
      </c>
      <c r="B347" s="181" t="s">
        <v>1868</v>
      </c>
      <c r="C347" s="142" t="s">
        <v>3058</v>
      </c>
      <c r="D347" s="142" t="s">
        <v>3398</v>
      </c>
      <c r="E347" s="142" t="s">
        <v>1874</v>
      </c>
      <c r="F347" s="143" t="s">
        <v>1875</v>
      </c>
      <c r="G347" s="142" t="s">
        <v>1851</v>
      </c>
      <c r="H347" s="142" t="s">
        <v>1849</v>
      </c>
      <c r="I347" s="142" t="s">
        <v>1858</v>
      </c>
      <c r="J347" s="142" t="s">
        <v>1876</v>
      </c>
      <c r="K347" s="142" t="s">
        <v>38</v>
      </c>
      <c r="L347" s="173" t="s">
        <v>1877</v>
      </c>
      <c r="M347" s="167">
        <v>25860</v>
      </c>
      <c r="N347" s="171">
        <v>70.849999999999994</v>
      </c>
      <c r="O347" s="148">
        <v>499.87400000000002</v>
      </c>
      <c r="P347" s="148">
        <f t="shared" si="124"/>
        <v>19.32982086406744</v>
      </c>
      <c r="Q347" s="148">
        <f t="shared" si="131"/>
        <v>1.3695178082191781</v>
      </c>
      <c r="R347" s="148">
        <v>2701.85</v>
      </c>
      <c r="S347" s="148">
        <f t="shared" si="125"/>
        <v>104.47888168134493</v>
      </c>
      <c r="T347" s="148">
        <f t="shared" si="132"/>
        <v>7.4023287671232874</v>
      </c>
      <c r="U347" s="148">
        <v>620.64</v>
      </c>
      <c r="V347" s="148">
        <f t="shared" si="123"/>
        <v>23.999767983681522</v>
      </c>
      <c r="W347" s="148">
        <f t="shared" si="133"/>
        <v>1.7003835616438356</v>
      </c>
      <c r="X347" s="148"/>
      <c r="Y347" s="148"/>
      <c r="Z347" s="148"/>
      <c r="AA347" s="149"/>
      <c r="AB347" s="148"/>
      <c r="AC347" s="148"/>
      <c r="AD347" s="161">
        <v>19.013165999999998</v>
      </c>
      <c r="AE347" s="161">
        <v>51.619</v>
      </c>
      <c r="AF347" s="162" t="s">
        <v>3399</v>
      </c>
      <c r="AG347" s="162" t="s">
        <v>3400</v>
      </c>
      <c r="AH347" s="161"/>
      <c r="AI347" s="161"/>
      <c r="AJ347" s="162"/>
      <c r="AK347" s="162"/>
      <c r="AL347" s="153"/>
    </row>
    <row r="348" spans="1:38" s="154" customFormat="1" ht="125.1" customHeight="1" x14ac:dyDescent="0.3">
      <c r="A348" s="142">
        <v>346</v>
      </c>
      <c r="B348" s="181" t="s">
        <v>1873</v>
      </c>
      <c r="C348" s="142" t="s">
        <v>3058</v>
      </c>
      <c r="D348" s="142" t="s">
        <v>3401</v>
      </c>
      <c r="E348" s="142" t="s">
        <v>1879</v>
      </c>
      <c r="F348" s="143" t="s">
        <v>1880</v>
      </c>
      <c r="G348" s="142" t="s">
        <v>1851</v>
      </c>
      <c r="H348" s="142" t="s">
        <v>1863</v>
      </c>
      <c r="I348" s="142" t="s">
        <v>25</v>
      </c>
      <c r="J348" s="142" t="s">
        <v>1881</v>
      </c>
      <c r="K348" s="142" t="s">
        <v>1882</v>
      </c>
      <c r="L348" s="173" t="s">
        <v>1861</v>
      </c>
      <c r="M348" s="167">
        <v>14257</v>
      </c>
      <c r="N348" s="150">
        <v>39.06</v>
      </c>
      <c r="O348" s="148">
        <v>256.62599999999998</v>
      </c>
      <c r="P348" s="148">
        <f t="shared" si="124"/>
        <v>18.000126254655637</v>
      </c>
      <c r="Q348" s="148">
        <f t="shared" si="131"/>
        <v>0.70308493150684925</v>
      </c>
      <c r="R348" s="148">
        <v>1280.28</v>
      </c>
      <c r="S348" s="148">
        <f t="shared" si="125"/>
        <v>89.800728068514189</v>
      </c>
      <c r="T348" s="148">
        <f t="shared" si="132"/>
        <v>3.5076164383561643</v>
      </c>
      <c r="U348" s="148">
        <v>327.911</v>
      </c>
      <c r="V348" s="148">
        <f t="shared" si="123"/>
        <v>23.000161325393314</v>
      </c>
      <c r="W348" s="148">
        <f t="shared" si="133"/>
        <v>0.89838630136986297</v>
      </c>
      <c r="X348" s="148"/>
      <c r="Y348" s="148"/>
      <c r="Z348" s="148"/>
      <c r="AA348" s="149"/>
      <c r="AB348" s="148"/>
      <c r="AC348" s="148"/>
      <c r="AD348" s="161">
        <v>19.030999999999999</v>
      </c>
      <c r="AE348" s="161">
        <v>51.667665999999997</v>
      </c>
      <c r="AF348" s="162" t="s">
        <v>3402</v>
      </c>
      <c r="AG348" s="162" t="s">
        <v>3403</v>
      </c>
      <c r="AH348" s="161">
        <v>19.030999999999999</v>
      </c>
      <c r="AI348" s="161">
        <v>51.670332999999999</v>
      </c>
      <c r="AJ348" s="162" t="s">
        <v>3402</v>
      </c>
      <c r="AK348" s="162" t="s">
        <v>3404</v>
      </c>
      <c r="AL348" s="153"/>
    </row>
    <row r="349" spans="1:38" s="154" customFormat="1" ht="125.1" customHeight="1" x14ac:dyDescent="0.3">
      <c r="A349" s="141">
        <v>347</v>
      </c>
      <c r="B349" s="181" t="s">
        <v>1878</v>
      </c>
      <c r="C349" s="142" t="s">
        <v>3058</v>
      </c>
      <c r="D349" s="143" t="s">
        <v>3405</v>
      </c>
      <c r="E349" s="142" t="s">
        <v>1884</v>
      </c>
      <c r="F349" s="143" t="s">
        <v>1885</v>
      </c>
      <c r="G349" s="142" t="s">
        <v>1851</v>
      </c>
      <c r="H349" s="142" t="s">
        <v>1849</v>
      </c>
      <c r="I349" s="142" t="s">
        <v>25</v>
      </c>
      <c r="J349" s="142" t="s">
        <v>1886</v>
      </c>
      <c r="K349" s="142" t="s">
        <v>38</v>
      </c>
      <c r="L349" s="173" t="s">
        <v>1887</v>
      </c>
      <c r="M349" s="167">
        <v>23056</v>
      </c>
      <c r="N349" s="150">
        <v>63.17</v>
      </c>
      <c r="O349" s="148">
        <v>184.44800000000001</v>
      </c>
      <c r="P349" s="148">
        <f t="shared" si="124"/>
        <v>7.9996356862651554</v>
      </c>
      <c r="Q349" s="148">
        <f t="shared" si="131"/>
        <v>0.50533698630136992</v>
      </c>
      <c r="R349" s="148">
        <v>945.29399999999998</v>
      </c>
      <c r="S349" s="148">
        <f t="shared" si="125"/>
        <v>40.998046150743477</v>
      </c>
      <c r="T349" s="148">
        <f t="shared" si="132"/>
        <v>2.5898465753424658</v>
      </c>
      <c r="U349" s="148">
        <v>504.92500000000001</v>
      </c>
      <c r="V349" s="148">
        <f t="shared" si="123"/>
        <v>21.898941972195054</v>
      </c>
      <c r="W349" s="148">
        <f t="shared" si="133"/>
        <v>1.3833561643835617</v>
      </c>
      <c r="X349" s="148"/>
      <c r="Y349" s="148"/>
      <c r="Z349" s="148"/>
      <c r="AA349" s="149"/>
      <c r="AB349" s="148"/>
      <c r="AC349" s="148"/>
      <c r="AD349" s="161">
        <v>19.024166000000001</v>
      </c>
      <c r="AE349" s="161">
        <v>51.578333000000001</v>
      </c>
      <c r="AF349" s="162" t="s">
        <v>3406</v>
      </c>
      <c r="AG349" s="162" t="s">
        <v>3407</v>
      </c>
      <c r="AH349" s="161">
        <v>19.025832999999999</v>
      </c>
      <c r="AI349" s="161">
        <v>51.578333000000001</v>
      </c>
      <c r="AJ349" s="162" t="s">
        <v>3408</v>
      </c>
      <c r="AK349" s="162" t="s">
        <v>3407</v>
      </c>
      <c r="AL349" s="153"/>
    </row>
    <row r="350" spans="1:38" s="154" customFormat="1" ht="125.1" customHeight="1" x14ac:dyDescent="0.3">
      <c r="A350" s="142">
        <v>348</v>
      </c>
      <c r="B350" s="181" t="s">
        <v>1883</v>
      </c>
      <c r="C350" s="142" t="s">
        <v>3058</v>
      </c>
      <c r="D350" s="142" t="s">
        <v>3409</v>
      </c>
      <c r="E350" s="142" t="s">
        <v>1889</v>
      </c>
      <c r="F350" s="143" t="s">
        <v>1890</v>
      </c>
      <c r="G350" s="142" t="s">
        <v>1851</v>
      </c>
      <c r="H350" s="142" t="s">
        <v>1849</v>
      </c>
      <c r="I350" s="142" t="s">
        <v>126</v>
      </c>
      <c r="J350" s="142" t="s">
        <v>1891</v>
      </c>
      <c r="K350" s="142" t="s">
        <v>1892</v>
      </c>
      <c r="L350" s="173" t="s">
        <v>1893</v>
      </c>
      <c r="M350" s="167">
        <v>79762</v>
      </c>
      <c r="N350" s="150">
        <v>218.53</v>
      </c>
      <c r="O350" s="148">
        <v>478.72800000000001</v>
      </c>
      <c r="P350" s="148">
        <f t="shared" si="124"/>
        <v>6.0018467104920861</v>
      </c>
      <c r="Q350" s="148">
        <f t="shared" si="131"/>
        <v>1.3115835616438356</v>
      </c>
      <c r="R350" s="148">
        <v>3848.65</v>
      </c>
      <c r="S350" s="148">
        <f t="shared" si="125"/>
        <v>48.250796574120102</v>
      </c>
      <c r="T350" s="148">
        <f t="shared" si="132"/>
        <v>10.544246575342466</v>
      </c>
      <c r="U350" s="148">
        <v>632.48400000000004</v>
      </c>
      <c r="V350" s="148">
        <f t="shared" si="123"/>
        <v>7.9294965300522993</v>
      </c>
      <c r="W350" s="148">
        <f t="shared" si="133"/>
        <v>1.7328328767123289</v>
      </c>
      <c r="X350" s="148"/>
      <c r="Y350" s="148"/>
      <c r="Z350" s="148"/>
      <c r="AA350" s="149"/>
      <c r="AB350" s="148"/>
      <c r="AC350" s="148"/>
      <c r="AD350" s="161">
        <v>18.974722</v>
      </c>
      <c r="AE350" s="161">
        <v>51.596387999999997</v>
      </c>
      <c r="AF350" s="162" t="s">
        <v>3410</v>
      </c>
      <c r="AG350" s="162" t="s">
        <v>3411</v>
      </c>
      <c r="AH350" s="161">
        <v>18.974722</v>
      </c>
      <c r="AI350" s="161">
        <v>51.596387999999997</v>
      </c>
      <c r="AJ350" s="162" t="s">
        <v>3410</v>
      </c>
      <c r="AK350" s="162" t="s">
        <v>3411</v>
      </c>
      <c r="AL350" s="153"/>
    </row>
    <row r="351" spans="1:38" s="154" customFormat="1" ht="125.1" customHeight="1" x14ac:dyDescent="0.3">
      <c r="A351" s="141">
        <v>349</v>
      </c>
      <c r="B351" s="181" t="s">
        <v>1888</v>
      </c>
      <c r="C351" s="142" t="s">
        <v>3028</v>
      </c>
      <c r="D351" s="142" t="s">
        <v>3388</v>
      </c>
      <c r="E351" s="142" t="s">
        <v>1863</v>
      </c>
      <c r="F351" s="143" t="s">
        <v>3412</v>
      </c>
      <c r="G351" s="142" t="s">
        <v>1851</v>
      </c>
      <c r="H351" s="142" t="s">
        <v>1863</v>
      </c>
      <c r="I351" s="142" t="s">
        <v>25</v>
      </c>
      <c r="J351" s="142" t="s">
        <v>1895</v>
      </c>
      <c r="K351" s="142" t="s">
        <v>1896</v>
      </c>
      <c r="L351" s="173" t="s">
        <v>1897</v>
      </c>
      <c r="M351" s="145">
        <v>1980</v>
      </c>
      <c r="N351" s="150">
        <v>5.42</v>
      </c>
      <c r="O351" s="148">
        <v>21.285</v>
      </c>
      <c r="P351" s="148">
        <f t="shared" si="124"/>
        <v>10.759237729363594</v>
      </c>
      <c r="Q351" s="148">
        <f t="shared" si="131"/>
        <v>5.8315068493150685E-2</v>
      </c>
      <c r="R351" s="148">
        <v>144.54</v>
      </c>
      <c r="S351" s="148">
        <f t="shared" si="125"/>
        <v>73.062730627306266</v>
      </c>
      <c r="T351" s="148">
        <f t="shared" si="132"/>
        <v>0.39599999999999996</v>
      </c>
      <c r="U351" s="148">
        <v>30.096</v>
      </c>
      <c r="V351" s="148">
        <f t="shared" si="123"/>
        <v>15.213061719658294</v>
      </c>
      <c r="W351" s="148">
        <f t="shared" si="133"/>
        <v>8.245479452054795E-2</v>
      </c>
      <c r="X351" s="148"/>
      <c r="Y351" s="148"/>
      <c r="Z351" s="148"/>
      <c r="AA351" s="149"/>
      <c r="AB351" s="148"/>
      <c r="AC351" s="148"/>
      <c r="AD351" s="161">
        <v>18.9092138</v>
      </c>
      <c r="AE351" s="161">
        <v>51.729624999999999</v>
      </c>
      <c r="AF351" s="169" t="s">
        <v>3413</v>
      </c>
      <c r="AG351" s="169" t="s">
        <v>3414</v>
      </c>
      <c r="AH351" s="151"/>
      <c r="AI351" s="151"/>
      <c r="AJ351" s="152"/>
      <c r="AK351" s="152"/>
      <c r="AL351" s="153"/>
    </row>
    <row r="352" spans="1:38" s="154" customFormat="1" ht="125.1" customHeight="1" x14ac:dyDescent="0.3">
      <c r="A352" s="142">
        <v>350</v>
      </c>
      <c r="B352" s="181" t="s">
        <v>1894</v>
      </c>
      <c r="C352" s="142" t="s">
        <v>3221</v>
      </c>
      <c r="D352" s="142" t="s">
        <v>3415</v>
      </c>
      <c r="E352" s="142" t="s">
        <v>1898</v>
      </c>
      <c r="F352" s="143" t="s">
        <v>3416</v>
      </c>
      <c r="G352" s="142" t="s">
        <v>1642</v>
      </c>
      <c r="H352" s="142" t="s">
        <v>1684</v>
      </c>
      <c r="I352" s="142" t="s">
        <v>25</v>
      </c>
      <c r="J352" s="144" t="s">
        <v>1899</v>
      </c>
      <c r="K352" s="142" t="s">
        <v>38</v>
      </c>
      <c r="L352" s="173" t="s">
        <v>1686</v>
      </c>
      <c r="M352" s="145">
        <v>28411</v>
      </c>
      <c r="N352" s="146">
        <v>77.84</v>
      </c>
      <c r="O352" s="172">
        <v>170.46600000000001</v>
      </c>
      <c r="P352" s="148">
        <f t="shared" si="124"/>
        <v>5.9998732911909221</v>
      </c>
      <c r="Q352" s="148">
        <f>O352/365</f>
        <v>0.46703013698630141</v>
      </c>
      <c r="R352" s="148">
        <v>2386.52</v>
      </c>
      <c r="S352" s="148">
        <f t="shared" si="125"/>
        <v>83.998085289107266</v>
      </c>
      <c r="T352" s="148">
        <f>R352/365</f>
        <v>6.5384109589041097</v>
      </c>
      <c r="U352" s="148">
        <v>340.93200000000002</v>
      </c>
      <c r="V352" s="148">
        <f t="shared" si="123"/>
        <v>11.999746582381844</v>
      </c>
      <c r="W352" s="148">
        <f>U352/365</f>
        <v>0.93406027397260283</v>
      </c>
      <c r="X352" s="148"/>
      <c r="Y352" s="148"/>
      <c r="Z352" s="148"/>
      <c r="AA352" s="149"/>
      <c r="AB352" s="148"/>
      <c r="AC352" s="148"/>
      <c r="AD352" s="151">
        <v>18.626611</v>
      </c>
      <c r="AE352" s="151">
        <v>51.497861</v>
      </c>
      <c r="AF352" s="152" t="s">
        <v>3417</v>
      </c>
      <c r="AG352" s="152" t="s">
        <v>3418</v>
      </c>
      <c r="AH352" s="151">
        <v>18.630693999999998</v>
      </c>
      <c r="AI352" s="151">
        <v>51.498111000000002</v>
      </c>
      <c r="AJ352" s="152" t="s">
        <v>3419</v>
      </c>
      <c r="AK352" s="152" t="s">
        <v>3420</v>
      </c>
      <c r="AL352" s="153"/>
    </row>
    <row r="353" spans="1:59" ht="125.1" customHeight="1" x14ac:dyDescent="0.4">
      <c r="A353" s="23"/>
      <c r="B353" s="51"/>
    </row>
    <row r="354" spans="1:59" ht="125.1" customHeight="1" x14ac:dyDescent="0.4">
      <c r="A354" s="51"/>
      <c r="B354" s="51"/>
    </row>
    <row r="355" spans="1:59" ht="125.1" customHeight="1" x14ac:dyDescent="0.4">
      <c r="A355" s="23"/>
      <c r="B355" s="51"/>
      <c r="C355" s="11"/>
      <c r="D355" s="23"/>
      <c r="E355" s="11"/>
      <c r="F355" s="46"/>
      <c r="G355" s="11"/>
      <c r="H355" s="11"/>
      <c r="I355" s="11"/>
      <c r="J355" s="23"/>
      <c r="K355" s="11"/>
      <c r="L355" s="56"/>
      <c r="M355" s="65"/>
      <c r="N355" s="63"/>
      <c r="O355" s="47"/>
      <c r="P355" s="24"/>
      <c r="Q355" s="58"/>
      <c r="R355" s="24"/>
      <c r="S355" s="24"/>
      <c r="T355" s="58"/>
      <c r="U355" s="24"/>
      <c r="V355" s="24"/>
      <c r="W355" s="58"/>
      <c r="X355" s="24"/>
      <c r="Y355" s="24"/>
      <c r="Z355" s="24"/>
      <c r="AA355" s="24"/>
      <c r="AB355" s="24"/>
      <c r="AC355" s="24"/>
      <c r="AD355" s="48"/>
      <c r="AE355" s="48"/>
      <c r="AF355" s="49"/>
      <c r="AG355" s="49"/>
      <c r="AH355" s="50"/>
      <c r="AI355" s="50"/>
      <c r="AJ355" s="49"/>
      <c r="AK355" s="49"/>
    </row>
    <row r="356" spans="1:59" ht="125.1" customHeight="1" x14ac:dyDescent="0.4">
      <c r="A356" s="51"/>
      <c r="B356" s="51"/>
      <c r="C356" s="11"/>
      <c r="D356" s="23"/>
      <c r="E356" s="11"/>
      <c r="F356" s="46"/>
      <c r="G356" s="11"/>
      <c r="H356" s="11"/>
      <c r="I356" s="11"/>
      <c r="J356" s="23"/>
      <c r="K356" s="11"/>
      <c r="L356" s="56"/>
      <c r="M356" s="65"/>
      <c r="N356" s="63"/>
      <c r="O356" s="47"/>
      <c r="P356" s="24"/>
      <c r="Q356" s="58"/>
      <c r="R356" s="24"/>
      <c r="S356" s="24"/>
      <c r="T356" s="58"/>
      <c r="U356" s="24"/>
      <c r="V356" s="24"/>
      <c r="W356" s="58"/>
      <c r="X356" s="24"/>
      <c r="Y356" s="24"/>
      <c r="Z356" s="24"/>
      <c r="AA356" s="24"/>
      <c r="AB356" s="24"/>
      <c r="AC356" s="24"/>
      <c r="AD356" s="48"/>
      <c r="AE356" s="48"/>
      <c r="AF356" s="49"/>
      <c r="AG356" s="49"/>
      <c r="AH356" s="50"/>
      <c r="AI356" s="50"/>
      <c r="AJ356" s="49"/>
      <c r="AK356" s="49"/>
    </row>
    <row r="357" spans="1:59" ht="125.1" customHeight="1" x14ac:dyDescent="0.4">
      <c r="A357" s="23"/>
      <c r="B357" s="51"/>
      <c r="C357" s="11"/>
      <c r="D357" s="23"/>
      <c r="E357" s="11"/>
      <c r="F357" s="46"/>
      <c r="G357" s="11"/>
      <c r="H357" s="11"/>
      <c r="I357" s="11"/>
      <c r="J357" s="23"/>
      <c r="K357" s="11"/>
      <c r="L357" s="56"/>
      <c r="M357" s="65"/>
      <c r="N357" s="63"/>
      <c r="O357" s="47"/>
      <c r="P357" s="24"/>
      <c r="Q357" s="58"/>
      <c r="R357" s="24"/>
      <c r="S357" s="24"/>
      <c r="T357" s="58"/>
      <c r="U357" s="24"/>
      <c r="V357" s="24"/>
      <c r="W357" s="58"/>
      <c r="X357" s="24"/>
      <c r="Y357" s="24"/>
      <c r="Z357" s="24"/>
      <c r="AA357" s="24"/>
      <c r="AB357" s="24"/>
      <c r="AC357" s="24"/>
      <c r="AD357" s="48"/>
      <c r="AE357" s="48"/>
      <c r="AF357" s="49"/>
      <c r="AG357" s="49"/>
      <c r="AH357" s="50"/>
      <c r="AI357" s="50"/>
      <c r="AJ357" s="49"/>
      <c r="AK357" s="49"/>
    </row>
    <row r="358" spans="1:59" ht="125.1" customHeight="1" x14ac:dyDescent="0.4">
      <c r="B358" s="51"/>
      <c r="C358" s="11"/>
      <c r="D358" s="23"/>
      <c r="E358" s="11"/>
      <c r="F358" s="46"/>
      <c r="G358" s="11"/>
      <c r="H358" s="11"/>
      <c r="I358" s="11"/>
      <c r="J358" s="23"/>
      <c r="K358" s="11"/>
      <c r="L358" s="56"/>
      <c r="M358" s="65"/>
      <c r="N358" s="63"/>
      <c r="O358" s="47"/>
      <c r="P358" s="24"/>
      <c r="Q358" s="58"/>
      <c r="R358" s="24"/>
      <c r="S358" s="24"/>
      <c r="T358" s="58"/>
      <c r="U358" s="24"/>
      <c r="V358" s="24"/>
      <c r="W358" s="58"/>
      <c r="X358" s="24"/>
      <c r="Y358" s="24"/>
      <c r="Z358" s="24"/>
      <c r="AA358" s="24"/>
      <c r="AB358" s="24"/>
      <c r="AC358" s="24"/>
      <c r="AD358" s="48"/>
      <c r="AE358" s="48"/>
      <c r="AF358" s="49"/>
      <c r="AG358" s="49"/>
      <c r="AH358" s="50"/>
      <c r="AI358" s="50"/>
      <c r="AJ358" s="49"/>
      <c r="AK358" s="49"/>
    </row>
    <row r="359" spans="1:59" ht="125.1" customHeight="1" x14ac:dyDescent="0.4">
      <c r="B359" s="51"/>
      <c r="C359" s="11"/>
      <c r="D359" s="23"/>
      <c r="E359" s="11"/>
      <c r="F359" s="46"/>
      <c r="G359" s="11"/>
      <c r="H359" s="11"/>
      <c r="I359" s="11"/>
      <c r="J359" s="23"/>
      <c r="K359" s="11"/>
      <c r="L359" s="56"/>
      <c r="M359" s="65"/>
      <c r="N359" s="63"/>
      <c r="O359" s="47"/>
      <c r="P359" s="24"/>
      <c r="Q359" s="58"/>
      <c r="R359" s="24"/>
      <c r="S359" s="24"/>
      <c r="T359" s="58"/>
      <c r="U359" s="24"/>
      <c r="V359" s="24"/>
      <c r="W359" s="58"/>
      <c r="X359" s="24"/>
      <c r="Y359" s="24"/>
      <c r="Z359" s="24"/>
      <c r="AA359" s="24"/>
      <c r="AB359" s="24"/>
      <c r="AC359" s="24"/>
      <c r="AD359" s="48"/>
      <c r="AE359" s="48"/>
      <c r="AF359" s="49"/>
      <c r="AG359" s="49"/>
      <c r="AH359" s="50"/>
      <c r="AI359" s="50"/>
      <c r="AJ359" s="49"/>
      <c r="AK359" s="49"/>
    </row>
    <row r="360" spans="1:59" ht="125.1" customHeight="1" x14ac:dyDescent="0.4">
      <c r="B360" s="51"/>
      <c r="C360" s="11"/>
      <c r="D360" s="23"/>
      <c r="E360" s="11"/>
      <c r="F360" s="46"/>
      <c r="G360" s="11"/>
      <c r="H360" s="11"/>
      <c r="I360" s="11"/>
      <c r="J360" s="23"/>
      <c r="K360" s="11"/>
      <c r="L360" s="56"/>
      <c r="M360" s="65"/>
      <c r="N360" s="63"/>
      <c r="O360" s="47"/>
      <c r="P360" s="24"/>
      <c r="Q360" s="58"/>
      <c r="R360" s="24"/>
      <c r="S360" s="24"/>
      <c r="T360" s="58"/>
      <c r="U360" s="24"/>
      <c r="V360" s="24"/>
      <c r="W360" s="58"/>
      <c r="X360" s="24"/>
      <c r="Y360" s="24"/>
      <c r="Z360" s="24"/>
      <c r="AA360" s="24"/>
      <c r="AB360" s="24"/>
      <c r="AC360" s="24"/>
      <c r="AD360" s="48"/>
      <c r="AE360" s="48"/>
      <c r="AF360" s="49"/>
      <c r="AG360" s="49"/>
      <c r="AH360" s="50"/>
      <c r="AI360" s="50"/>
      <c r="AJ360" s="49"/>
      <c r="AK360" s="49"/>
    </row>
    <row r="361" spans="1:59" ht="125.1" customHeight="1" x14ac:dyDescent="0.4">
      <c r="B361" s="51"/>
      <c r="C361" s="11"/>
      <c r="D361" s="23"/>
      <c r="E361" s="11"/>
      <c r="F361" s="46"/>
      <c r="G361" s="11"/>
      <c r="H361" s="11"/>
      <c r="I361" s="11"/>
      <c r="J361" s="23"/>
      <c r="K361" s="11"/>
      <c r="L361" s="56"/>
      <c r="M361" s="65"/>
      <c r="N361" s="63"/>
      <c r="O361" s="47"/>
      <c r="P361" s="24"/>
      <c r="Q361" s="58"/>
      <c r="R361" s="24"/>
      <c r="S361" s="24"/>
      <c r="T361" s="58"/>
      <c r="U361" s="24"/>
      <c r="V361" s="24"/>
      <c r="W361" s="58"/>
      <c r="X361" s="24"/>
      <c r="Y361" s="24"/>
      <c r="Z361" s="24"/>
      <c r="AA361" s="24"/>
      <c r="AB361" s="24"/>
      <c r="AC361" s="24"/>
      <c r="AD361" s="48"/>
      <c r="AE361" s="48"/>
      <c r="AF361" s="49"/>
      <c r="AG361" s="49"/>
      <c r="AH361" s="50"/>
      <c r="AI361" s="50"/>
      <c r="AJ361" s="49"/>
      <c r="AK361" s="49"/>
    </row>
    <row r="362" spans="1:59" ht="125.1" customHeight="1" x14ac:dyDescent="0.4">
      <c r="B362" s="51"/>
      <c r="C362" s="11"/>
      <c r="D362" s="23"/>
      <c r="E362" s="11"/>
      <c r="F362" s="46"/>
      <c r="G362" s="11"/>
      <c r="H362" s="11"/>
      <c r="I362" s="11"/>
      <c r="J362" s="23"/>
      <c r="K362" s="11"/>
      <c r="L362" s="56"/>
      <c r="M362" s="65"/>
      <c r="N362" s="63"/>
      <c r="O362" s="47"/>
      <c r="P362" s="24"/>
      <c r="Q362" s="58"/>
      <c r="R362" s="24"/>
      <c r="S362" s="24"/>
      <c r="T362" s="58"/>
      <c r="U362" s="24"/>
      <c r="V362" s="24"/>
      <c r="W362" s="58"/>
      <c r="X362" s="24"/>
      <c r="Y362" s="24"/>
      <c r="Z362" s="24"/>
      <c r="AA362" s="24"/>
      <c r="AB362" s="24"/>
      <c r="AC362" s="24"/>
      <c r="AD362" s="48"/>
      <c r="AE362" s="48"/>
      <c r="AF362" s="49"/>
      <c r="AG362" s="49"/>
      <c r="AH362" s="50"/>
      <c r="AI362" s="50"/>
      <c r="AJ362" s="49"/>
      <c r="AK362" s="49"/>
    </row>
    <row r="363" spans="1:59" ht="125.1" customHeight="1" x14ac:dyDescent="0.4">
      <c r="B363" s="51"/>
      <c r="C363" s="11"/>
      <c r="D363" s="23"/>
      <c r="E363" s="11"/>
      <c r="F363" s="46"/>
      <c r="G363" s="11"/>
      <c r="H363" s="11"/>
      <c r="I363" s="11"/>
      <c r="J363" s="23"/>
      <c r="K363" s="11"/>
      <c r="L363" s="56"/>
      <c r="M363" s="65"/>
      <c r="N363" s="63"/>
      <c r="O363" s="47"/>
      <c r="P363" s="24"/>
      <c r="Q363" s="58"/>
      <c r="R363" s="24"/>
      <c r="S363" s="24"/>
      <c r="T363" s="58"/>
      <c r="U363" s="24"/>
      <c r="V363" s="24"/>
      <c r="W363" s="58"/>
      <c r="X363" s="24"/>
      <c r="Y363" s="24"/>
      <c r="Z363" s="24"/>
      <c r="AA363" s="24"/>
      <c r="AB363" s="24"/>
      <c r="AC363" s="24"/>
      <c r="AD363" s="48"/>
      <c r="AE363" s="48"/>
      <c r="AF363" s="49"/>
      <c r="AG363" s="49"/>
      <c r="AH363" s="50"/>
      <c r="AI363" s="50"/>
      <c r="AJ363" s="49"/>
      <c r="AK363" s="49"/>
      <c r="BG363" s="52" t="s">
        <v>2701</v>
      </c>
    </row>
    <row r="364" spans="1:59" ht="125.1" customHeight="1" x14ac:dyDescent="0.4">
      <c r="B364" s="51"/>
      <c r="C364" s="11"/>
      <c r="D364" s="23"/>
      <c r="E364" s="11"/>
      <c r="F364" s="46"/>
      <c r="G364" s="11"/>
      <c r="H364" s="11"/>
      <c r="I364" s="11"/>
      <c r="J364" s="23"/>
      <c r="K364" s="11"/>
      <c r="L364" s="56"/>
      <c r="M364" s="65"/>
      <c r="N364" s="63"/>
      <c r="O364" s="47"/>
      <c r="P364" s="24"/>
      <c r="Q364" s="58"/>
      <c r="R364" s="24"/>
      <c r="S364" s="24"/>
      <c r="T364" s="58"/>
      <c r="U364" s="24"/>
      <c r="V364" s="24"/>
      <c r="W364" s="58"/>
      <c r="X364" s="24"/>
      <c r="Y364" s="24"/>
      <c r="Z364" s="24"/>
      <c r="AA364" s="24"/>
      <c r="AB364" s="24"/>
      <c r="AC364" s="24"/>
      <c r="AD364" s="48"/>
      <c r="AE364" s="48"/>
      <c r="AF364" s="49"/>
      <c r="AG364" s="49"/>
      <c r="AH364" s="50"/>
      <c r="AI364" s="50"/>
      <c r="AJ364" s="49"/>
      <c r="AK364" s="49"/>
    </row>
    <row r="365" spans="1:59" ht="125.1" customHeight="1" x14ac:dyDescent="0.4">
      <c r="B365" s="51"/>
      <c r="C365" s="11"/>
      <c r="D365" s="23"/>
      <c r="E365" s="11"/>
      <c r="F365" s="46"/>
      <c r="G365" s="11"/>
      <c r="H365" s="11"/>
      <c r="I365" s="11"/>
      <c r="J365" s="23"/>
      <c r="K365" s="11"/>
      <c r="L365" s="56"/>
      <c r="M365" s="65"/>
      <c r="N365" s="63"/>
      <c r="O365" s="47"/>
      <c r="P365" s="24"/>
      <c r="Q365" s="58"/>
      <c r="R365" s="24"/>
      <c r="S365" s="24"/>
      <c r="T365" s="58"/>
      <c r="U365" s="24"/>
      <c r="V365" s="24"/>
      <c r="W365" s="58"/>
      <c r="X365" s="24"/>
      <c r="Y365" s="24"/>
      <c r="Z365" s="24"/>
      <c r="AA365" s="24"/>
      <c r="AB365" s="24"/>
      <c r="AC365" s="24"/>
      <c r="AD365" s="48"/>
      <c r="AE365" s="48"/>
      <c r="AF365" s="49"/>
      <c r="AG365" s="49"/>
      <c r="AH365" s="50"/>
      <c r="AI365" s="50"/>
      <c r="AJ365" s="49"/>
      <c r="AK365" s="49"/>
    </row>
    <row r="366" spans="1:59" ht="125.1" customHeight="1" x14ac:dyDescent="0.4">
      <c r="B366" s="51"/>
      <c r="C366" s="11"/>
      <c r="D366" s="23"/>
      <c r="E366" s="11"/>
      <c r="F366" s="46"/>
      <c r="G366" s="11"/>
      <c r="H366" s="11"/>
      <c r="I366" s="11"/>
      <c r="J366" s="23"/>
      <c r="K366" s="11"/>
      <c r="L366" s="56"/>
      <c r="M366" s="65"/>
      <c r="N366" s="63"/>
      <c r="O366" s="47"/>
      <c r="P366" s="24"/>
      <c r="Q366" s="58"/>
      <c r="R366" s="24"/>
      <c r="S366" s="24"/>
      <c r="T366" s="58"/>
      <c r="U366" s="24"/>
      <c r="V366" s="24"/>
      <c r="W366" s="58"/>
      <c r="X366" s="24"/>
      <c r="Y366" s="24"/>
      <c r="Z366" s="24"/>
      <c r="AA366" s="24"/>
      <c r="AB366" s="24"/>
      <c r="AC366" s="24"/>
      <c r="AD366" s="48"/>
      <c r="AE366" s="48"/>
      <c r="AF366" s="49"/>
      <c r="AG366" s="49"/>
      <c r="AH366" s="50"/>
      <c r="AI366" s="50"/>
      <c r="AJ366" s="49"/>
      <c r="AK366" s="49"/>
    </row>
    <row r="367" spans="1:59" ht="125.1" customHeight="1" x14ac:dyDescent="0.4">
      <c r="B367" s="51"/>
      <c r="C367" s="11"/>
      <c r="D367" s="23"/>
      <c r="E367" s="11"/>
      <c r="F367" s="46"/>
      <c r="G367" s="11"/>
      <c r="H367" s="11"/>
      <c r="I367" s="11"/>
      <c r="J367" s="23"/>
      <c r="K367" s="11"/>
      <c r="L367" s="56"/>
      <c r="M367" s="65"/>
      <c r="N367" s="63"/>
      <c r="O367" s="47"/>
      <c r="P367" s="24"/>
      <c r="Q367" s="58"/>
      <c r="R367" s="24"/>
      <c r="S367" s="24"/>
      <c r="T367" s="58"/>
      <c r="U367" s="24"/>
      <c r="V367" s="24"/>
      <c r="W367" s="58"/>
      <c r="X367" s="24"/>
      <c r="Y367" s="24"/>
      <c r="Z367" s="24"/>
      <c r="AA367" s="24"/>
      <c r="AB367" s="24"/>
      <c r="AC367" s="24"/>
      <c r="AD367" s="48"/>
      <c r="AE367" s="48"/>
      <c r="AF367" s="49"/>
      <c r="AG367" s="49"/>
      <c r="AH367" s="50"/>
      <c r="AI367" s="50"/>
      <c r="AJ367" s="49"/>
      <c r="AK367" s="49"/>
    </row>
    <row r="368" spans="1:59" ht="125.1" customHeight="1" x14ac:dyDescent="0.4">
      <c r="B368" s="51"/>
      <c r="C368" s="11"/>
      <c r="D368" s="23"/>
      <c r="E368" s="11"/>
      <c r="F368" s="46"/>
      <c r="G368" s="11"/>
      <c r="H368" s="11"/>
      <c r="I368" s="11"/>
      <c r="J368" s="23"/>
      <c r="K368" s="11"/>
      <c r="L368" s="56"/>
      <c r="M368" s="65"/>
      <c r="N368" s="63"/>
      <c r="O368" s="47"/>
      <c r="P368" s="24"/>
      <c r="Q368" s="58"/>
      <c r="R368" s="24"/>
      <c r="S368" s="24"/>
      <c r="T368" s="58"/>
      <c r="U368" s="24"/>
      <c r="V368" s="24"/>
      <c r="W368" s="58"/>
      <c r="X368" s="24"/>
      <c r="Y368" s="24"/>
      <c r="Z368" s="24"/>
      <c r="AA368" s="24"/>
      <c r="AB368" s="24"/>
      <c r="AC368" s="24"/>
      <c r="AD368" s="48"/>
      <c r="AE368" s="48"/>
      <c r="AF368" s="49"/>
      <c r="AG368" s="49"/>
      <c r="AH368" s="50"/>
      <c r="AI368" s="50"/>
      <c r="AJ368" s="49"/>
      <c r="AK368" s="49"/>
    </row>
    <row r="369" spans="2:37" ht="125.1" customHeight="1" x14ac:dyDescent="0.4">
      <c r="B369" s="51"/>
      <c r="C369" s="11"/>
      <c r="D369" s="23"/>
      <c r="E369" s="11"/>
      <c r="F369" s="46"/>
      <c r="G369" s="11"/>
      <c r="H369" s="11"/>
      <c r="I369" s="11"/>
      <c r="J369" s="23"/>
      <c r="K369" s="11"/>
      <c r="L369" s="56"/>
      <c r="M369" s="65"/>
      <c r="N369" s="63"/>
      <c r="O369" s="47"/>
      <c r="P369" s="24"/>
      <c r="Q369" s="58"/>
      <c r="R369" s="24"/>
      <c r="S369" s="24"/>
      <c r="T369" s="58"/>
      <c r="U369" s="24"/>
      <c r="V369" s="24"/>
      <c r="W369" s="58"/>
      <c r="X369" s="24"/>
      <c r="Y369" s="24"/>
      <c r="Z369" s="24"/>
      <c r="AA369" s="24"/>
      <c r="AB369" s="24"/>
      <c r="AC369" s="24"/>
      <c r="AD369" s="48"/>
      <c r="AE369" s="48"/>
      <c r="AF369" s="49"/>
      <c r="AG369" s="49"/>
      <c r="AH369" s="50"/>
      <c r="AI369" s="50"/>
      <c r="AJ369" s="49"/>
      <c r="AK369" s="49"/>
    </row>
    <row r="370" spans="2:37" ht="125.1" customHeight="1" x14ac:dyDescent="0.4">
      <c r="B370" s="51"/>
      <c r="C370" s="11"/>
      <c r="D370" s="23"/>
      <c r="E370" s="11"/>
      <c r="F370" s="46"/>
      <c r="G370" s="11"/>
      <c r="H370" s="11"/>
      <c r="I370" s="11"/>
      <c r="J370" s="23"/>
      <c r="K370" s="11"/>
      <c r="L370" s="56"/>
      <c r="M370" s="65"/>
      <c r="N370" s="63"/>
      <c r="O370" s="47"/>
      <c r="P370" s="24"/>
      <c r="Q370" s="58"/>
      <c r="R370" s="24"/>
      <c r="S370" s="24"/>
      <c r="T370" s="58"/>
      <c r="U370" s="24"/>
      <c r="V370" s="24"/>
      <c r="W370" s="58"/>
      <c r="X370" s="24"/>
      <c r="Y370" s="24"/>
      <c r="Z370" s="24"/>
      <c r="AA370" s="24"/>
      <c r="AB370" s="24"/>
      <c r="AC370" s="24"/>
      <c r="AD370" s="48"/>
      <c r="AE370" s="48"/>
      <c r="AF370" s="49"/>
      <c r="AG370" s="49"/>
      <c r="AH370" s="50"/>
      <c r="AI370" s="50"/>
      <c r="AJ370" s="49"/>
      <c r="AK370" s="49"/>
    </row>
    <row r="371" spans="2:37" ht="125.1" customHeight="1" x14ac:dyDescent="0.4">
      <c r="B371" s="51"/>
      <c r="C371" s="11"/>
      <c r="D371" s="23"/>
      <c r="E371" s="11"/>
      <c r="F371" s="46"/>
      <c r="G371" s="11"/>
      <c r="H371" s="11"/>
      <c r="I371" s="11"/>
      <c r="J371" s="23"/>
      <c r="K371" s="11"/>
      <c r="L371" s="56"/>
      <c r="M371" s="65"/>
      <c r="N371" s="63"/>
      <c r="O371" s="47"/>
      <c r="P371" s="24"/>
      <c r="Q371" s="58"/>
      <c r="R371" s="24"/>
      <c r="S371" s="24"/>
      <c r="T371" s="58"/>
      <c r="U371" s="24"/>
      <c r="V371" s="24"/>
      <c r="W371" s="58"/>
      <c r="X371" s="24"/>
      <c r="Y371" s="24"/>
      <c r="Z371" s="24"/>
      <c r="AA371" s="24"/>
      <c r="AB371" s="24"/>
      <c r="AC371" s="24"/>
      <c r="AD371" s="48"/>
      <c r="AE371" s="48"/>
      <c r="AF371" s="49"/>
      <c r="AG371" s="49"/>
      <c r="AH371" s="50"/>
      <c r="AI371" s="50"/>
      <c r="AJ371" s="49"/>
      <c r="AK371" s="49"/>
    </row>
    <row r="372" spans="2:37" ht="125.1" customHeight="1" x14ac:dyDescent="0.4">
      <c r="B372" s="51"/>
      <c r="C372" s="11"/>
      <c r="D372" s="23"/>
      <c r="E372" s="11"/>
      <c r="F372" s="46"/>
      <c r="G372" s="11"/>
      <c r="H372" s="11"/>
      <c r="I372" s="11"/>
      <c r="J372" s="23"/>
      <c r="K372" s="11"/>
      <c r="L372" s="56"/>
      <c r="M372" s="65"/>
      <c r="N372" s="63"/>
      <c r="O372" s="47"/>
      <c r="P372" s="24"/>
      <c r="Q372" s="58"/>
      <c r="R372" s="24"/>
      <c r="S372" s="24"/>
      <c r="T372" s="58"/>
      <c r="U372" s="24"/>
      <c r="V372" s="24"/>
      <c r="W372" s="58"/>
      <c r="X372" s="24"/>
      <c r="Y372" s="24"/>
      <c r="Z372" s="24"/>
      <c r="AA372" s="24"/>
      <c r="AB372" s="24"/>
      <c r="AC372" s="24"/>
      <c r="AD372" s="48"/>
      <c r="AE372" s="48"/>
      <c r="AF372" s="49"/>
      <c r="AG372" s="49"/>
      <c r="AH372" s="50"/>
      <c r="AI372" s="50"/>
      <c r="AJ372" s="49"/>
      <c r="AK372" s="49"/>
    </row>
    <row r="373" spans="2:37" ht="125.1" customHeight="1" x14ac:dyDescent="0.4">
      <c r="B373" s="51"/>
      <c r="C373" s="11"/>
      <c r="D373" s="23"/>
      <c r="E373" s="11"/>
      <c r="F373" s="46"/>
      <c r="G373" s="11"/>
      <c r="H373" s="11"/>
      <c r="I373" s="11"/>
      <c r="J373" s="23"/>
      <c r="K373" s="11"/>
      <c r="L373" s="56"/>
      <c r="M373" s="65"/>
      <c r="N373" s="63"/>
      <c r="O373" s="47"/>
      <c r="P373" s="24"/>
      <c r="Q373" s="58"/>
      <c r="R373" s="24"/>
      <c r="S373" s="24"/>
      <c r="T373" s="58"/>
      <c r="U373" s="24"/>
      <c r="V373" s="24"/>
      <c r="W373" s="58"/>
      <c r="X373" s="24"/>
      <c r="Y373" s="24"/>
      <c r="Z373" s="24"/>
      <c r="AA373" s="24"/>
      <c r="AB373" s="24"/>
      <c r="AC373" s="24"/>
      <c r="AD373" s="48"/>
      <c r="AE373" s="48"/>
      <c r="AF373" s="49"/>
      <c r="AG373" s="49"/>
      <c r="AH373" s="50"/>
      <c r="AI373" s="50"/>
      <c r="AJ373" s="49"/>
      <c r="AK373" s="49"/>
    </row>
    <row r="374" spans="2:37" ht="125.1" customHeight="1" x14ac:dyDescent="0.4">
      <c r="B374" s="51"/>
      <c r="C374" s="11"/>
      <c r="D374" s="23"/>
      <c r="E374" s="11"/>
      <c r="F374" s="46"/>
      <c r="G374" s="11"/>
      <c r="H374" s="11"/>
      <c r="I374" s="11"/>
      <c r="J374" s="23"/>
      <c r="K374" s="11"/>
      <c r="L374" s="56"/>
      <c r="M374" s="65"/>
      <c r="N374" s="63"/>
      <c r="O374" s="47"/>
      <c r="P374" s="24"/>
      <c r="Q374" s="58"/>
      <c r="R374" s="24"/>
      <c r="S374" s="24"/>
      <c r="T374" s="58"/>
      <c r="U374" s="24"/>
      <c r="V374" s="24"/>
      <c r="W374" s="58"/>
      <c r="X374" s="24"/>
      <c r="Y374" s="24"/>
      <c r="Z374" s="24"/>
      <c r="AA374" s="24"/>
      <c r="AB374" s="24"/>
      <c r="AC374" s="24"/>
      <c r="AD374" s="48"/>
      <c r="AE374" s="48"/>
      <c r="AF374" s="49"/>
      <c r="AG374" s="49"/>
      <c r="AH374" s="50"/>
      <c r="AI374" s="50"/>
      <c r="AJ374" s="49"/>
      <c r="AK374" s="49"/>
    </row>
    <row r="375" spans="2:37" ht="125.1" customHeight="1" x14ac:dyDescent="0.4">
      <c r="B375" s="51"/>
      <c r="C375" s="11"/>
      <c r="D375" s="23"/>
      <c r="E375" s="11"/>
      <c r="F375" s="46"/>
      <c r="G375" s="11"/>
      <c r="H375" s="11"/>
      <c r="I375" s="11"/>
      <c r="J375" s="23"/>
      <c r="K375" s="11"/>
      <c r="L375" s="56"/>
      <c r="M375" s="65"/>
      <c r="N375" s="63"/>
      <c r="O375" s="47"/>
      <c r="P375" s="24"/>
      <c r="Q375" s="58"/>
      <c r="R375" s="24"/>
      <c r="S375" s="24"/>
      <c r="T375" s="58"/>
      <c r="U375" s="24"/>
      <c r="V375" s="24"/>
      <c r="W375" s="58"/>
      <c r="X375" s="24"/>
      <c r="Y375" s="24"/>
      <c r="Z375" s="24"/>
      <c r="AA375" s="24"/>
      <c r="AB375" s="24"/>
      <c r="AC375" s="24"/>
      <c r="AD375" s="48"/>
      <c r="AE375" s="48"/>
      <c r="AF375" s="49"/>
      <c r="AG375" s="49"/>
      <c r="AH375" s="50"/>
      <c r="AI375" s="50"/>
      <c r="AJ375" s="49"/>
      <c r="AK375" s="49"/>
    </row>
    <row r="376" spans="2:37" ht="125.1" customHeight="1" x14ac:dyDescent="0.4">
      <c r="B376" s="51"/>
      <c r="C376" s="11"/>
      <c r="D376" s="23"/>
      <c r="E376" s="11"/>
      <c r="F376" s="46"/>
      <c r="G376" s="11"/>
      <c r="H376" s="11"/>
      <c r="I376" s="11"/>
      <c r="J376" s="23"/>
      <c r="K376" s="11"/>
      <c r="L376" s="56"/>
      <c r="M376" s="65"/>
      <c r="N376" s="63"/>
      <c r="O376" s="47"/>
      <c r="P376" s="24"/>
      <c r="Q376" s="58"/>
      <c r="R376" s="24"/>
      <c r="S376" s="24"/>
      <c r="T376" s="58"/>
      <c r="U376" s="24"/>
      <c r="V376" s="24"/>
      <c r="W376" s="58"/>
      <c r="X376" s="24"/>
      <c r="Y376" s="24"/>
      <c r="Z376" s="24"/>
      <c r="AA376" s="24"/>
      <c r="AB376" s="24"/>
      <c r="AC376" s="24"/>
      <c r="AD376" s="48"/>
      <c r="AE376" s="48"/>
      <c r="AF376" s="49"/>
      <c r="AG376" s="49"/>
      <c r="AH376" s="50"/>
      <c r="AI376" s="50"/>
      <c r="AJ376" s="49"/>
      <c r="AK376" s="49"/>
    </row>
    <row r="377" spans="2:37" ht="125.1" customHeight="1" x14ac:dyDescent="0.4">
      <c r="B377" s="51"/>
      <c r="C377" s="11"/>
      <c r="D377" s="23"/>
      <c r="E377" s="11"/>
      <c r="F377" s="46"/>
      <c r="G377" s="11"/>
      <c r="H377" s="11"/>
      <c r="I377" s="11"/>
      <c r="J377" s="23"/>
      <c r="K377" s="11"/>
      <c r="L377" s="56"/>
      <c r="M377" s="65"/>
      <c r="N377" s="63"/>
      <c r="O377" s="47"/>
      <c r="P377" s="24"/>
      <c r="Q377" s="58"/>
      <c r="R377" s="24"/>
      <c r="S377" s="24"/>
      <c r="T377" s="58"/>
      <c r="U377" s="24"/>
      <c r="V377" s="24"/>
      <c r="W377" s="58"/>
      <c r="X377" s="24"/>
      <c r="Y377" s="24"/>
      <c r="Z377" s="24"/>
      <c r="AA377" s="24"/>
      <c r="AB377" s="24"/>
      <c r="AC377" s="24"/>
      <c r="AD377" s="48"/>
      <c r="AE377" s="48"/>
      <c r="AF377" s="49"/>
      <c r="AG377" s="49"/>
      <c r="AH377" s="50"/>
      <c r="AI377" s="50"/>
      <c r="AJ377" s="49"/>
      <c r="AK377" s="49"/>
    </row>
    <row r="378" spans="2:37" ht="125.1" customHeight="1" x14ac:dyDescent="0.4">
      <c r="B378" s="51"/>
      <c r="C378" s="11"/>
      <c r="D378" s="23"/>
      <c r="E378" s="11"/>
      <c r="F378" s="46"/>
      <c r="G378" s="11"/>
      <c r="H378" s="11"/>
      <c r="I378" s="11"/>
      <c r="J378" s="23"/>
      <c r="K378" s="11"/>
      <c r="L378" s="56"/>
      <c r="M378" s="65"/>
      <c r="N378" s="63"/>
      <c r="O378" s="47"/>
      <c r="P378" s="24"/>
      <c r="Q378" s="58"/>
      <c r="R378" s="24"/>
      <c r="S378" s="24"/>
      <c r="T378" s="58"/>
      <c r="U378" s="24"/>
      <c r="V378" s="24"/>
      <c r="W378" s="58"/>
      <c r="X378" s="24"/>
      <c r="Y378" s="24"/>
      <c r="Z378" s="24"/>
      <c r="AA378" s="24"/>
      <c r="AB378" s="24"/>
      <c r="AC378" s="24"/>
      <c r="AD378" s="48"/>
      <c r="AE378" s="48"/>
      <c r="AF378" s="49"/>
      <c r="AG378" s="49"/>
      <c r="AH378" s="50"/>
      <c r="AI378" s="50"/>
      <c r="AJ378" s="49"/>
      <c r="AK378" s="49"/>
    </row>
    <row r="379" spans="2:37" ht="125.1" customHeight="1" x14ac:dyDescent="0.4">
      <c r="B379" s="51"/>
      <c r="C379" s="11"/>
      <c r="D379" s="23"/>
      <c r="E379" s="11"/>
      <c r="F379" s="46"/>
      <c r="G379" s="11"/>
      <c r="H379" s="11"/>
      <c r="I379" s="11"/>
      <c r="J379" s="23"/>
      <c r="K379" s="11"/>
      <c r="L379" s="56"/>
      <c r="M379" s="65"/>
      <c r="N379" s="63"/>
      <c r="O379" s="47"/>
      <c r="P379" s="24"/>
      <c r="Q379" s="58"/>
      <c r="R379" s="24"/>
      <c r="S379" s="24"/>
      <c r="T379" s="58"/>
      <c r="U379" s="24"/>
      <c r="V379" s="24"/>
      <c r="W379" s="58"/>
      <c r="X379" s="24"/>
      <c r="Y379" s="24"/>
      <c r="Z379" s="24"/>
      <c r="AA379" s="24"/>
      <c r="AB379" s="24"/>
      <c r="AC379" s="24"/>
      <c r="AD379" s="48"/>
      <c r="AE379" s="48"/>
      <c r="AF379" s="49"/>
      <c r="AG379" s="49"/>
      <c r="AH379" s="50"/>
      <c r="AI379" s="50"/>
      <c r="AJ379" s="49"/>
      <c r="AK379" s="49"/>
    </row>
    <row r="380" spans="2:37" ht="125.1" customHeight="1" x14ac:dyDescent="0.4">
      <c r="B380" s="51"/>
      <c r="C380" s="11"/>
      <c r="D380" s="23"/>
      <c r="E380" s="11"/>
      <c r="F380" s="46"/>
      <c r="G380" s="11"/>
      <c r="H380" s="11"/>
      <c r="I380" s="11"/>
      <c r="J380" s="23"/>
      <c r="K380" s="11"/>
      <c r="L380" s="56"/>
      <c r="M380" s="65"/>
      <c r="N380" s="63"/>
      <c r="O380" s="47"/>
      <c r="P380" s="24"/>
      <c r="Q380" s="58"/>
      <c r="R380" s="24"/>
      <c r="S380" s="24"/>
      <c r="T380" s="58"/>
      <c r="U380" s="24"/>
      <c r="V380" s="24"/>
      <c r="W380" s="58"/>
      <c r="X380" s="24"/>
      <c r="Y380" s="24"/>
      <c r="Z380" s="24"/>
      <c r="AA380" s="24"/>
      <c r="AB380" s="24"/>
      <c r="AC380" s="24"/>
      <c r="AD380" s="48"/>
      <c r="AE380" s="48"/>
      <c r="AF380" s="49"/>
      <c r="AG380" s="49"/>
      <c r="AH380" s="50"/>
      <c r="AI380" s="50"/>
      <c r="AJ380" s="49"/>
      <c r="AK380" s="49"/>
    </row>
    <row r="381" spans="2:37" ht="125.1" customHeight="1" x14ac:dyDescent="0.4">
      <c r="B381" s="51"/>
      <c r="C381" s="11"/>
      <c r="D381" s="23"/>
      <c r="E381" s="11"/>
      <c r="F381" s="46"/>
      <c r="G381" s="11"/>
      <c r="H381" s="11"/>
      <c r="I381" s="11"/>
      <c r="J381" s="23"/>
      <c r="K381" s="11"/>
      <c r="L381" s="56"/>
      <c r="M381" s="65"/>
      <c r="N381" s="63"/>
      <c r="O381" s="47"/>
      <c r="P381" s="24"/>
      <c r="Q381" s="58"/>
      <c r="R381" s="24"/>
      <c r="S381" s="24"/>
      <c r="T381" s="58"/>
      <c r="U381" s="24"/>
      <c r="V381" s="24"/>
      <c r="W381" s="58"/>
      <c r="X381" s="24"/>
      <c r="Y381" s="24"/>
      <c r="Z381" s="24"/>
      <c r="AA381" s="24"/>
      <c r="AB381" s="24"/>
      <c r="AC381" s="24"/>
      <c r="AD381" s="48"/>
      <c r="AE381" s="48"/>
      <c r="AF381" s="49"/>
      <c r="AG381" s="49"/>
      <c r="AH381" s="50"/>
      <c r="AI381" s="50"/>
      <c r="AJ381" s="49"/>
      <c r="AK381" s="49"/>
    </row>
    <row r="382" spans="2:37" ht="125.1" customHeight="1" x14ac:dyDescent="0.4">
      <c r="B382" s="51"/>
      <c r="C382" s="11"/>
      <c r="D382" s="23"/>
      <c r="E382" s="11"/>
      <c r="F382" s="46"/>
      <c r="G382" s="11"/>
      <c r="H382" s="11"/>
      <c r="I382" s="11"/>
      <c r="J382" s="23"/>
      <c r="K382" s="11"/>
      <c r="L382" s="56"/>
      <c r="M382" s="65"/>
      <c r="N382" s="63"/>
      <c r="O382" s="47"/>
      <c r="P382" s="24"/>
      <c r="Q382" s="58"/>
      <c r="R382" s="24"/>
      <c r="S382" s="24"/>
      <c r="T382" s="58"/>
      <c r="U382" s="24"/>
      <c r="V382" s="24"/>
      <c r="W382" s="58"/>
      <c r="X382" s="24"/>
      <c r="Y382" s="24"/>
      <c r="Z382" s="24"/>
      <c r="AA382" s="24"/>
      <c r="AB382" s="24"/>
      <c r="AC382" s="24"/>
      <c r="AD382" s="48"/>
      <c r="AE382" s="48"/>
      <c r="AF382" s="49"/>
      <c r="AG382" s="49"/>
      <c r="AH382" s="50"/>
      <c r="AI382" s="50"/>
      <c r="AJ382" s="49"/>
      <c r="AK382" s="49"/>
    </row>
    <row r="383" spans="2:37" ht="125.1" customHeight="1" x14ac:dyDescent="0.4">
      <c r="B383" s="51"/>
      <c r="C383" s="11"/>
      <c r="D383" s="23"/>
      <c r="E383" s="11"/>
      <c r="F383" s="46"/>
      <c r="G383" s="11"/>
      <c r="H383" s="11"/>
      <c r="I383" s="11"/>
      <c r="J383" s="23"/>
      <c r="K383" s="11"/>
      <c r="L383" s="56"/>
      <c r="M383" s="65"/>
      <c r="N383" s="63"/>
      <c r="O383" s="47"/>
      <c r="P383" s="24"/>
      <c r="Q383" s="58"/>
      <c r="R383" s="24"/>
      <c r="S383" s="24"/>
      <c r="T383" s="58"/>
      <c r="U383" s="24"/>
      <c r="V383" s="24"/>
      <c r="W383" s="58"/>
      <c r="X383" s="24"/>
      <c r="Y383" s="24"/>
      <c r="Z383" s="24"/>
      <c r="AA383" s="24"/>
      <c r="AB383" s="24"/>
      <c r="AC383" s="24"/>
      <c r="AD383" s="48"/>
      <c r="AE383" s="48"/>
      <c r="AF383" s="49"/>
      <c r="AG383" s="49"/>
      <c r="AH383" s="50"/>
      <c r="AI383" s="50"/>
      <c r="AJ383" s="49"/>
      <c r="AK383" s="49"/>
    </row>
    <row r="384" spans="2:37" ht="125.1" customHeight="1" x14ac:dyDescent="0.4">
      <c r="B384" s="51"/>
      <c r="C384" s="11"/>
      <c r="D384" s="23"/>
      <c r="E384" s="11"/>
      <c r="F384" s="46"/>
      <c r="G384" s="11"/>
      <c r="H384" s="11"/>
      <c r="I384" s="11"/>
      <c r="J384" s="23"/>
      <c r="K384" s="11"/>
      <c r="L384" s="56"/>
      <c r="M384" s="65"/>
      <c r="N384" s="63"/>
      <c r="O384" s="47"/>
      <c r="P384" s="24"/>
      <c r="Q384" s="58"/>
      <c r="R384" s="24"/>
      <c r="S384" s="24"/>
      <c r="T384" s="58"/>
      <c r="U384" s="24"/>
      <c r="V384" s="24"/>
      <c r="W384" s="58"/>
      <c r="X384" s="24"/>
      <c r="Y384" s="24"/>
      <c r="Z384" s="24"/>
      <c r="AA384" s="24"/>
      <c r="AB384" s="24"/>
      <c r="AC384" s="24"/>
      <c r="AD384" s="48"/>
      <c r="AE384" s="48"/>
      <c r="AF384" s="49"/>
      <c r="AG384" s="49"/>
      <c r="AH384" s="50"/>
      <c r="AI384" s="50"/>
      <c r="AJ384" s="49"/>
      <c r="AK384" s="49"/>
    </row>
    <row r="385" spans="2:37" ht="125.1" customHeight="1" x14ac:dyDescent="0.4">
      <c r="B385" s="51"/>
      <c r="C385" s="11"/>
      <c r="D385" s="23"/>
      <c r="E385" s="11"/>
      <c r="F385" s="46"/>
      <c r="G385" s="11"/>
      <c r="H385" s="11"/>
      <c r="I385" s="11"/>
      <c r="J385" s="23"/>
      <c r="K385" s="11"/>
      <c r="L385" s="56"/>
      <c r="M385" s="65"/>
      <c r="N385" s="63"/>
      <c r="O385" s="47"/>
      <c r="P385" s="24"/>
      <c r="Q385" s="58"/>
      <c r="R385" s="24"/>
      <c r="S385" s="24"/>
      <c r="T385" s="58"/>
      <c r="U385" s="24"/>
      <c r="V385" s="24"/>
      <c r="W385" s="58"/>
      <c r="X385" s="24"/>
      <c r="Y385" s="24"/>
      <c r="Z385" s="24"/>
      <c r="AA385" s="24"/>
      <c r="AB385" s="24"/>
      <c r="AC385" s="24"/>
      <c r="AD385" s="48"/>
      <c r="AE385" s="48"/>
      <c r="AF385" s="49"/>
      <c r="AG385" s="49"/>
      <c r="AH385" s="50"/>
      <c r="AI385" s="50"/>
      <c r="AJ385" s="49"/>
      <c r="AK385" s="49"/>
    </row>
    <row r="386" spans="2:37" ht="125.1" customHeight="1" x14ac:dyDescent="0.4">
      <c r="B386" s="51"/>
      <c r="C386" s="11"/>
      <c r="D386" s="23"/>
      <c r="E386" s="11"/>
      <c r="F386" s="46"/>
      <c r="G386" s="11"/>
      <c r="H386" s="11"/>
      <c r="I386" s="11"/>
      <c r="J386" s="23"/>
      <c r="K386" s="11"/>
      <c r="L386" s="56"/>
      <c r="M386" s="65"/>
      <c r="N386" s="63"/>
      <c r="O386" s="47"/>
      <c r="P386" s="24"/>
      <c r="Q386" s="58"/>
      <c r="R386" s="24"/>
      <c r="S386" s="24"/>
      <c r="T386" s="58"/>
      <c r="U386" s="24"/>
      <c r="V386" s="24"/>
      <c r="W386" s="58"/>
      <c r="X386" s="24"/>
      <c r="Y386" s="24"/>
      <c r="Z386" s="24"/>
      <c r="AA386" s="24"/>
      <c r="AB386" s="24"/>
      <c r="AC386" s="24"/>
      <c r="AD386" s="48"/>
      <c r="AE386" s="48"/>
      <c r="AF386" s="49"/>
      <c r="AG386" s="49"/>
      <c r="AH386" s="50"/>
      <c r="AI386" s="50"/>
      <c r="AJ386" s="49"/>
      <c r="AK386" s="49"/>
    </row>
    <row r="387" spans="2:37" ht="125.1" customHeight="1" x14ac:dyDescent="0.4">
      <c r="B387" s="51"/>
      <c r="C387" s="11"/>
      <c r="D387" s="23"/>
      <c r="E387" s="11"/>
      <c r="F387" s="46"/>
      <c r="G387" s="11"/>
      <c r="H387" s="11"/>
      <c r="I387" s="11"/>
      <c r="J387" s="23"/>
      <c r="K387" s="11"/>
      <c r="L387" s="56"/>
      <c r="M387" s="65"/>
      <c r="N387" s="63"/>
      <c r="O387" s="47"/>
      <c r="P387" s="24"/>
      <c r="Q387" s="58"/>
      <c r="R387" s="24"/>
      <c r="S387" s="24"/>
      <c r="T387" s="58"/>
      <c r="U387" s="24"/>
      <c r="V387" s="24"/>
      <c r="W387" s="58"/>
      <c r="X387" s="24"/>
      <c r="Y387" s="24"/>
      <c r="Z387" s="24"/>
      <c r="AA387" s="24"/>
      <c r="AB387" s="24"/>
      <c r="AC387" s="24"/>
      <c r="AD387" s="48"/>
      <c r="AE387" s="48"/>
      <c r="AF387" s="49"/>
      <c r="AG387" s="49"/>
      <c r="AH387" s="50"/>
      <c r="AI387" s="50"/>
      <c r="AJ387" s="49"/>
      <c r="AK387" s="49"/>
    </row>
    <row r="388" spans="2:37" ht="125.1" customHeight="1" x14ac:dyDescent="0.4">
      <c r="B388" s="51"/>
      <c r="C388" s="11"/>
      <c r="D388" s="23"/>
      <c r="E388" s="11"/>
      <c r="F388" s="46"/>
      <c r="G388" s="11"/>
      <c r="H388" s="11"/>
      <c r="I388" s="11"/>
      <c r="J388" s="23"/>
      <c r="K388" s="11"/>
      <c r="L388" s="56"/>
      <c r="M388" s="65"/>
      <c r="N388" s="63"/>
      <c r="O388" s="47"/>
      <c r="P388" s="24"/>
      <c r="Q388" s="58"/>
      <c r="R388" s="24"/>
      <c r="S388" s="24"/>
      <c r="T388" s="58"/>
      <c r="U388" s="24"/>
      <c r="V388" s="24"/>
      <c r="W388" s="58"/>
      <c r="X388" s="24"/>
      <c r="Y388" s="24"/>
      <c r="Z388" s="24"/>
      <c r="AA388" s="24"/>
      <c r="AB388" s="24"/>
      <c r="AC388" s="24"/>
      <c r="AD388" s="48"/>
      <c r="AE388" s="48"/>
      <c r="AF388" s="49"/>
      <c r="AG388" s="49"/>
      <c r="AH388" s="50"/>
      <c r="AI388" s="50"/>
      <c r="AJ388" s="49"/>
      <c r="AK388" s="49"/>
    </row>
    <row r="389" spans="2:37" ht="125.1" customHeight="1" x14ac:dyDescent="0.4">
      <c r="B389" s="51"/>
      <c r="C389" s="11"/>
      <c r="D389" s="23"/>
      <c r="E389" s="11"/>
      <c r="F389" s="46"/>
      <c r="G389" s="11"/>
      <c r="H389" s="11"/>
      <c r="I389" s="11"/>
      <c r="J389" s="23"/>
      <c r="K389" s="11"/>
      <c r="L389" s="56"/>
      <c r="M389" s="65"/>
      <c r="N389" s="63"/>
      <c r="O389" s="47"/>
      <c r="P389" s="24"/>
      <c r="Q389" s="58"/>
      <c r="R389" s="24"/>
      <c r="S389" s="24"/>
      <c r="T389" s="58"/>
      <c r="U389" s="24"/>
      <c r="V389" s="24"/>
      <c r="W389" s="58"/>
      <c r="X389" s="24"/>
      <c r="Y389" s="24"/>
      <c r="Z389" s="24"/>
      <c r="AA389" s="24"/>
      <c r="AB389" s="24"/>
      <c r="AC389" s="24"/>
      <c r="AD389" s="48"/>
      <c r="AE389" s="48"/>
      <c r="AF389" s="49"/>
      <c r="AG389" s="49"/>
      <c r="AH389" s="50"/>
      <c r="AI389" s="50"/>
      <c r="AJ389" s="49"/>
      <c r="AK389" s="49"/>
    </row>
    <row r="390" spans="2:37" ht="125.1" customHeight="1" x14ac:dyDescent="0.4">
      <c r="B390" s="51"/>
      <c r="C390" s="11"/>
      <c r="D390" s="23"/>
      <c r="E390" s="11"/>
      <c r="F390" s="46"/>
      <c r="G390" s="11"/>
      <c r="H390" s="11"/>
      <c r="I390" s="11"/>
      <c r="J390" s="23"/>
      <c r="K390" s="11"/>
      <c r="L390" s="56"/>
      <c r="M390" s="65"/>
      <c r="N390" s="63"/>
      <c r="O390" s="47"/>
      <c r="P390" s="24"/>
      <c r="Q390" s="58"/>
      <c r="R390" s="24"/>
      <c r="S390" s="24"/>
      <c r="T390" s="58"/>
      <c r="U390" s="24"/>
      <c r="V390" s="24"/>
      <c r="W390" s="58"/>
      <c r="X390" s="24"/>
      <c r="Y390" s="24"/>
      <c r="Z390" s="24"/>
      <c r="AA390" s="24"/>
      <c r="AB390" s="24"/>
      <c r="AC390" s="24"/>
      <c r="AD390" s="48"/>
      <c r="AE390" s="48"/>
      <c r="AF390" s="49"/>
      <c r="AG390" s="49"/>
      <c r="AH390" s="50"/>
      <c r="AI390" s="50"/>
      <c r="AJ390" s="49"/>
      <c r="AK390" s="49"/>
    </row>
    <row r="391" spans="2:37" ht="125.1" customHeight="1" x14ac:dyDescent="0.4">
      <c r="B391" s="51"/>
      <c r="C391" s="11"/>
      <c r="D391" s="23"/>
      <c r="E391" s="11"/>
      <c r="F391" s="46"/>
      <c r="G391" s="11"/>
      <c r="H391" s="11"/>
      <c r="I391" s="11"/>
      <c r="J391" s="23"/>
      <c r="K391" s="11"/>
      <c r="L391" s="56"/>
      <c r="M391" s="65"/>
      <c r="N391" s="63"/>
      <c r="O391" s="47"/>
      <c r="P391" s="24"/>
      <c r="Q391" s="58"/>
      <c r="R391" s="24"/>
      <c r="S391" s="24"/>
      <c r="T391" s="58"/>
      <c r="U391" s="24"/>
      <c r="V391" s="24"/>
      <c r="W391" s="58"/>
      <c r="X391" s="24"/>
      <c r="Y391" s="24"/>
      <c r="Z391" s="24"/>
      <c r="AA391" s="24"/>
      <c r="AB391" s="24"/>
      <c r="AC391" s="24"/>
      <c r="AD391" s="48"/>
      <c r="AE391" s="48"/>
      <c r="AF391" s="49"/>
      <c r="AG391" s="49"/>
      <c r="AH391" s="50"/>
      <c r="AI391" s="50"/>
      <c r="AJ391" s="49"/>
      <c r="AK391" s="49"/>
    </row>
    <row r="392" spans="2:37" ht="125.1" customHeight="1" x14ac:dyDescent="0.4">
      <c r="B392" s="51"/>
      <c r="C392" s="11"/>
      <c r="D392" s="23"/>
      <c r="E392" s="11"/>
      <c r="F392" s="46"/>
      <c r="G392" s="11"/>
      <c r="H392" s="11"/>
      <c r="I392" s="11"/>
      <c r="J392" s="23"/>
      <c r="K392" s="11"/>
      <c r="L392" s="56"/>
      <c r="M392" s="65"/>
      <c r="N392" s="63"/>
      <c r="O392" s="47"/>
      <c r="P392" s="24"/>
      <c r="Q392" s="58"/>
      <c r="R392" s="24"/>
      <c r="S392" s="24"/>
      <c r="T392" s="58"/>
      <c r="U392" s="24"/>
      <c r="V392" s="24"/>
      <c r="W392" s="58"/>
      <c r="X392" s="24"/>
      <c r="Y392" s="24"/>
      <c r="Z392" s="24"/>
      <c r="AA392" s="24"/>
      <c r="AB392" s="24"/>
      <c r="AC392" s="24"/>
      <c r="AD392" s="48"/>
      <c r="AE392" s="48"/>
      <c r="AF392" s="49"/>
      <c r="AG392" s="49"/>
      <c r="AH392" s="50"/>
      <c r="AI392" s="50"/>
      <c r="AJ392" s="49"/>
      <c r="AK392" s="49"/>
    </row>
    <row r="393" spans="2:37" ht="125.1" customHeight="1" x14ac:dyDescent="0.4">
      <c r="B393" s="51"/>
      <c r="C393" s="11"/>
      <c r="D393" s="23"/>
      <c r="E393" s="11"/>
      <c r="F393" s="46"/>
      <c r="G393" s="11"/>
      <c r="H393" s="11"/>
      <c r="I393" s="11"/>
      <c r="J393" s="23"/>
      <c r="K393" s="11"/>
      <c r="L393" s="56"/>
      <c r="M393" s="65"/>
      <c r="N393" s="63"/>
      <c r="O393" s="47"/>
      <c r="P393" s="24"/>
      <c r="Q393" s="58"/>
      <c r="R393" s="24"/>
      <c r="S393" s="24"/>
      <c r="T393" s="58"/>
      <c r="U393" s="24"/>
      <c r="V393" s="24"/>
      <c r="W393" s="58"/>
      <c r="X393" s="24"/>
      <c r="Y393" s="24"/>
      <c r="Z393" s="24"/>
      <c r="AA393" s="24"/>
      <c r="AB393" s="24"/>
      <c r="AC393" s="24"/>
      <c r="AD393" s="48"/>
      <c r="AE393" s="48"/>
      <c r="AF393" s="49"/>
      <c r="AG393" s="49"/>
      <c r="AH393" s="50"/>
      <c r="AI393" s="50"/>
      <c r="AJ393" s="49"/>
      <c r="AK393" s="49"/>
    </row>
    <row r="394" spans="2:37" ht="125.1" customHeight="1" x14ac:dyDescent="0.4">
      <c r="B394" s="51"/>
      <c r="C394" s="11"/>
      <c r="D394" s="23"/>
      <c r="E394" s="11"/>
      <c r="F394" s="46"/>
      <c r="G394" s="11"/>
      <c r="H394" s="11"/>
      <c r="I394" s="11"/>
      <c r="J394" s="23"/>
      <c r="K394" s="11"/>
      <c r="L394" s="56"/>
      <c r="M394" s="65"/>
      <c r="N394" s="63"/>
      <c r="O394" s="47"/>
      <c r="P394" s="24"/>
      <c r="Q394" s="58"/>
      <c r="R394" s="24"/>
      <c r="S394" s="24"/>
      <c r="T394" s="58"/>
      <c r="U394" s="24"/>
      <c r="V394" s="24"/>
      <c r="W394" s="58"/>
      <c r="X394" s="24"/>
      <c r="Y394" s="24"/>
      <c r="Z394" s="24"/>
      <c r="AA394" s="24"/>
      <c r="AB394" s="24"/>
      <c r="AC394" s="24"/>
      <c r="AD394" s="48"/>
      <c r="AE394" s="48"/>
      <c r="AF394" s="49"/>
      <c r="AG394" s="49"/>
      <c r="AH394" s="50"/>
      <c r="AI394" s="50"/>
      <c r="AJ394" s="49"/>
      <c r="AK394" s="49"/>
    </row>
    <row r="395" spans="2:37" ht="125.1" customHeight="1" x14ac:dyDescent="0.4">
      <c r="B395" s="51"/>
      <c r="C395" s="11"/>
      <c r="D395" s="23"/>
      <c r="E395" s="11"/>
      <c r="F395" s="46"/>
      <c r="G395" s="11"/>
      <c r="H395" s="11"/>
      <c r="I395" s="11"/>
      <c r="J395" s="23"/>
      <c r="K395" s="11"/>
      <c r="L395" s="56"/>
      <c r="M395" s="65"/>
      <c r="N395" s="63"/>
      <c r="O395" s="47"/>
      <c r="P395" s="24"/>
      <c r="Q395" s="58"/>
      <c r="R395" s="24"/>
      <c r="S395" s="24"/>
      <c r="T395" s="58"/>
      <c r="U395" s="24"/>
      <c r="V395" s="24"/>
      <c r="W395" s="58"/>
      <c r="X395" s="24"/>
      <c r="Y395" s="24"/>
      <c r="Z395" s="24"/>
      <c r="AA395" s="24"/>
      <c r="AB395" s="24"/>
      <c r="AC395" s="24"/>
      <c r="AD395" s="48"/>
      <c r="AE395" s="48"/>
      <c r="AF395" s="49"/>
      <c r="AG395" s="49"/>
      <c r="AH395" s="50"/>
      <c r="AI395" s="50"/>
      <c r="AJ395" s="49"/>
      <c r="AK395" s="49"/>
    </row>
    <row r="396" spans="2:37" ht="125.1" customHeight="1" x14ac:dyDescent="0.4">
      <c r="B396" s="51"/>
      <c r="C396" s="11"/>
      <c r="D396" s="23"/>
      <c r="E396" s="11"/>
      <c r="F396" s="46"/>
      <c r="G396" s="11"/>
      <c r="H396" s="11"/>
      <c r="I396" s="11"/>
      <c r="J396" s="23"/>
      <c r="K396" s="11"/>
      <c r="L396" s="56"/>
      <c r="M396" s="65"/>
      <c r="N396" s="63"/>
      <c r="O396" s="47"/>
      <c r="P396" s="24"/>
      <c r="Q396" s="58"/>
      <c r="R396" s="24"/>
      <c r="S396" s="24"/>
      <c r="T396" s="58"/>
      <c r="U396" s="24"/>
      <c r="V396" s="24"/>
      <c r="W396" s="58"/>
      <c r="X396" s="24"/>
      <c r="Y396" s="24"/>
      <c r="Z396" s="24"/>
      <c r="AA396" s="24"/>
      <c r="AB396" s="24"/>
      <c r="AC396" s="24"/>
      <c r="AD396" s="48"/>
      <c r="AE396" s="48"/>
      <c r="AF396" s="49"/>
      <c r="AG396" s="49"/>
      <c r="AH396" s="50"/>
      <c r="AI396" s="50"/>
      <c r="AJ396" s="49"/>
      <c r="AK396" s="49"/>
    </row>
    <row r="397" spans="2:37" ht="125.1" customHeight="1" x14ac:dyDescent="0.4">
      <c r="B397" s="51"/>
      <c r="C397" s="11"/>
      <c r="D397" s="23"/>
      <c r="E397" s="11"/>
      <c r="F397" s="46"/>
      <c r="G397" s="11"/>
      <c r="H397" s="11"/>
      <c r="I397" s="11"/>
      <c r="J397" s="23"/>
      <c r="K397" s="11"/>
      <c r="L397" s="56"/>
      <c r="M397" s="65"/>
      <c r="N397" s="63"/>
      <c r="O397" s="47"/>
      <c r="P397" s="24"/>
      <c r="Q397" s="58"/>
      <c r="R397" s="24"/>
      <c r="S397" s="24"/>
      <c r="T397" s="58"/>
      <c r="U397" s="24"/>
      <c r="V397" s="24"/>
      <c r="W397" s="58"/>
      <c r="X397" s="24"/>
      <c r="Y397" s="24"/>
      <c r="Z397" s="24"/>
      <c r="AA397" s="24"/>
      <c r="AB397" s="24"/>
      <c r="AC397" s="24"/>
      <c r="AD397" s="48"/>
      <c r="AE397" s="48"/>
      <c r="AF397" s="49"/>
      <c r="AG397" s="49"/>
      <c r="AH397" s="50"/>
      <c r="AI397" s="50"/>
      <c r="AJ397" s="49"/>
      <c r="AK397" s="49"/>
    </row>
    <row r="398" spans="2:37" ht="125.1" customHeight="1" x14ac:dyDescent="0.4">
      <c r="B398" s="51"/>
      <c r="C398" s="11"/>
      <c r="D398" s="23"/>
      <c r="E398" s="11"/>
      <c r="F398" s="46"/>
      <c r="G398" s="11"/>
      <c r="H398" s="11"/>
      <c r="I398" s="11"/>
      <c r="J398" s="23"/>
      <c r="K398" s="11"/>
      <c r="L398" s="56"/>
      <c r="M398" s="65"/>
      <c r="N398" s="63"/>
      <c r="O398" s="47"/>
      <c r="P398" s="24"/>
      <c r="Q398" s="58"/>
      <c r="R398" s="24"/>
      <c r="S398" s="24"/>
      <c r="T398" s="58"/>
      <c r="U398" s="24"/>
      <c r="V398" s="24"/>
      <c r="W398" s="58"/>
      <c r="X398" s="24"/>
      <c r="Y398" s="24"/>
      <c r="Z398" s="24"/>
      <c r="AA398" s="24"/>
      <c r="AB398" s="24"/>
      <c r="AC398" s="24"/>
      <c r="AD398" s="48"/>
      <c r="AE398" s="48"/>
      <c r="AF398" s="49"/>
      <c r="AG398" s="49"/>
      <c r="AH398" s="50"/>
      <c r="AI398" s="50"/>
      <c r="AJ398" s="49"/>
      <c r="AK398" s="49"/>
    </row>
    <row r="399" spans="2:37" ht="125.1" customHeight="1" x14ac:dyDescent="0.4">
      <c r="B399" s="51"/>
      <c r="C399" s="11"/>
      <c r="D399" s="23"/>
      <c r="E399" s="11"/>
      <c r="F399" s="46"/>
      <c r="G399" s="11"/>
      <c r="H399" s="11"/>
      <c r="I399" s="11"/>
      <c r="J399" s="23"/>
      <c r="K399" s="11"/>
      <c r="L399" s="56"/>
      <c r="M399" s="65"/>
      <c r="N399" s="63"/>
      <c r="O399" s="47"/>
      <c r="P399" s="24"/>
      <c r="Q399" s="58"/>
      <c r="R399" s="24"/>
      <c r="S399" s="24"/>
      <c r="T399" s="58"/>
      <c r="U399" s="24"/>
      <c r="V399" s="24"/>
      <c r="W399" s="58"/>
      <c r="X399" s="24"/>
      <c r="Y399" s="24"/>
      <c r="Z399" s="24"/>
      <c r="AA399" s="24"/>
      <c r="AB399" s="24"/>
      <c r="AC399" s="24"/>
      <c r="AD399" s="48"/>
      <c r="AE399" s="48"/>
      <c r="AF399" s="49"/>
      <c r="AG399" s="49"/>
      <c r="AH399" s="50"/>
      <c r="AI399" s="50"/>
      <c r="AJ399" s="49"/>
      <c r="AK399" s="49"/>
    </row>
    <row r="400" spans="2:37" ht="125.1" customHeight="1" x14ac:dyDescent="0.4">
      <c r="B400" s="51"/>
      <c r="C400" s="11"/>
      <c r="D400" s="23"/>
      <c r="E400" s="11"/>
      <c r="F400" s="46"/>
      <c r="G400" s="11"/>
      <c r="H400" s="11"/>
      <c r="I400" s="11"/>
      <c r="J400" s="23"/>
      <c r="K400" s="11"/>
      <c r="L400" s="56"/>
      <c r="M400" s="65"/>
      <c r="N400" s="63"/>
      <c r="O400" s="47"/>
      <c r="P400" s="24"/>
      <c r="Q400" s="58"/>
      <c r="R400" s="24"/>
      <c r="S400" s="24"/>
      <c r="T400" s="58"/>
      <c r="U400" s="24"/>
      <c r="V400" s="24"/>
      <c r="W400" s="58"/>
      <c r="X400" s="24"/>
      <c r="Y400" s="24"/>
      <c r="Z400" s="24"/>
      <c r="AA400" s="24"/>
      <c r="AB400" s="24"/>
      <c r="AC400" s="24"/>
      <c r="AD400" s="48"/>
      <c r="AE400" s="48"/>
      <c r="AF400" s="49"/>
      <c r="AG400" s="49"/>
      <c r="AH400" s="50"/>
      <c r="AI400" s="50"/>
      <c r="AJ400" s="49"/>
      <c r="AK400" s="49"/>
    </row>
    <row r="401" spans="2:37" ht="125.1" customHeight="1" x14ac:dyDescent="0.4">
      <c r="B401" s="51"/>
      <c r="C401" s="11"/>
      <c r="D401" s="23"/>
      <c r="E401" s="11"/>
      <c r="F401" s="46"/>
      <c r="G401" s="11"/>
      <c r="H401" s="11"/>
      <c r="I401" s="11"/>
      <c r="J401" s="23"/>
      <c r="K401" s="11"/>
      <c r="L401" s="56"/>
      <c r="M401" s="65"/>
      <c r="N401" s="63"/>
      <c r="O401" s="47"/>
      <c r="P401" s="24"/>
      <c r="Q401" s="58"/>
      <c r="R401" s="24"/>
      <c r="S401" s="24"/>
      <c r="T401" s="58"/>
      <c r="U401" s="24"/>
      <c r="V401" s="24"/>
      <c r="W401" s="58"/>
      <c r="X401" s="24"/>
      <c r="Y401" s="24"/>
      <c r="Z401" s="24"/>
      <c r="AA401" s="24"/>
      <c r="AB401" s="24"/>
      <c r="AC401" s="24"/>
      <c r="AD401" s="48"/>
      <c r="AE401" s="48"/>
      <c r="AF401" s="49"/>
      <c r="AG401" s="49"/>
      <c r="AH401" s="50"/>
      <c r="AI401" s="50"/>
      <c r="AJ401" s="49"/>
      <c r="AK401" s="49"/>
    </row>
    <row r="402" spans="2:37" ht="125.1" customHeight="1" x14ac:dyDescent="0.4">
      <c r="B402" s="51"/>
      <c r="C402" s="11"/>
      <c r="D402" s="23"/>
      <c r="E402" s="11"/>
      <c r="F402" s="46"/>
      <c r="G402" s="11"/>
      <c r="H402" s="11"/>
      <c r="I402" s="11"/>
      <c r="J402" s="23"/>
      <c r="K402" s="11"/>
      <c r="L402" s="56"/>
      <c r="M402" s="65"/>
      <c r="N402" s="63"/>
      <c r="O402" s="47"/>
      <c r="P402" s="24"/>
      <c r="Q402" s="58"/>
      <c r="R402" s="24"/>
      <c r="S402" s="24"/>
      <c r="T402" s="58"/>
      <c r="U402" s="24"/>
      <c r="V402" s="24"/>
      <c r="W402" s="58"/>
      <c r="X402" s="24"/>
      <c r="Y402" s="24"/>
      <c r="Z402" s="24"/>
      <c r="AA402" s="24"/>
      <c r="AB402" s="24"/>
      <c r="AC402" s="24"/>
      <c r="AD402" s="48"/>
      <c r="AE402" s="48"/>
      <c r="AF402" s="49"/>
      <c r="AG402" s="49"/>
      <c r="AH402" s="50"/>
      <c r="AI402" s="50"/>
      <c r="AJ402" s="49"/>
      <c r="AK402" s="49"/>
    </row>
    <row r="403" spans="2:37" ht="125.1" customHeight="1" x14ac:dyDescent="0.4">
      <c r="B403" s="51"/>
      <c r="C403" s="11"/>
      <c r="D403" s="23"/>
      <c r="E403" s="11"/>
      <c r="F403" s="46"/>
      <c r="G403" s="11"/>
      <c r="H403" s="11"/>
      <c r="I403" s="11"/>
      <c r="J403" s="23"/>
      <c r="K403" s="11"/>
      <c r="L403" s="56"/>
      <c r="M403" s="65"/>
      <c r="N403" s="63"/>
      <c r="O403" s="47"/>
      <c r="P403" s="24"/>
      <c r="Q403" s="58"/>
      <c r="R403" s="24"/>
      <c r="S403" s="24"/>
      <c r="T403" s="58"/>
      <c r="U403" s="24"/>
      <c r="V403" s="24"/>
      <c r="W403" s="58"/>
      <c r="X403" s="24"/>
      <c r="Y403" s="24"/>
      <c r="Z403" s="24"/>
      <c r="AA403" s="24"/>
      <c r="AB403" s="24"/>
      <c r="AC403" s="24"/>
      <c r="AD403" s="48"/>
      <c r="AE403" s="48"/>
      <c r="AF403" s="49"/>
      <c r="AG403" s="49"/>
      <c r="AH403" s="50"/>
      <c r="AI403" s="50"/>
      <c r="AJ403" s="49"/>
      <c r="AK403" s="49"/>
    </row>
    <row r="404" spans="2:37" ht="125.1" customHeight="1" x14ac:dyDescent="0.4">
      <c r="B404" s="51"/>
      <c r="C404" s="11"/>
      <c r="D404" s="23"/>
      <c r="E404" s="11"/>
      <c r="F404" s="46"/>
      <c r="G404" s="11"/>
      <c r="H404" s="11"/>
      <c r="I404" s="11"/>
      <c r="J404" s="23"/>
      <c r="K404" s="11"/>
      <c r="L404" s="56"/>
      <c r="M404" s="65"/>
      <c r="N404" s="63"/>
      <c r="O404" s="47"/>
      <c r="P404" s="24"/>
      <c r="Q404" s="58"/>
      <c r="R404" s="24"/>
      <c r="S404" s="24"/>
      <c r="T404" s="58"/>
      <c r="U404" s="24"/>
      <c r="V404" s="24"/>
      <c r="W404" s="58"/>
      <c r="X404" s="24"/>
      <c r="Y404" s="24"/>
      <c r="Z404" s="24"/>
      <c r="AA404" s="24"/>
      <c r="AB404" s="24"/>
      <c r="AC404" s="24"/>
      <c r="AD404" s="48"/>
      <c r="AE404" s="48"/>
      <c r="AF404" s="49"/>
      <c r="AG404" s="49"/>
      <c r="AH404" s="50"/>
      <c r="AI404" s="50"/>
      <c r="AJ404" s="49"/>
      <c r="AK404" s="49"/>
    </row>
    <row r="405" spans="2:37" ht="125.1" customHeight="1" x14ac:dyDescent="0.4">
      <c r="B405" s="51"/>
      <c r="C405" s="11"/>
      <c r="D405" s="23"/>
      <c r="E405" s="11"/>
      <c r="F405" s="46"/>
      <c r="G405" s="11"/>
      <c r="H405" s="11"/>
      <c r="I405" s="11"/>
      <c r="J405" s="23"/>
      <c r="K405" s="11"/>
      <c r="L405" s="56"/>
      <c r="M405" s="65"/>
      <c r="N405" s="63"/>
      <c r="O405" s="47"/>
      <c r="P405" s="24"/>
      <c r="Q405" s="58"/>
      <c r="R405" s="24"/>
      <c r="S405" s="24"/>
      <c r="T405" s="58"/>
      <c r="U405" s="24"/>
      <c r="V405" s="24"/>
      <c r="W405" s="58"/>
      <c r="X405" s="24"/>
      <c r="Y405" s="24"/>
      <c r="Z405" s="24"/>
      <c r="AA405" s="24"/>
      <c r="AB405" s="24"/>
      <c r="AC405" s="24"/>
      <c r="AD405" s="48"/>
      <c r="AE405" s="48"/>
      <c r="AF405" s="49"/>
      <c r="AG405" s="49"/>
      <c r="AH405" s="50"/>
      <c r="AI405" s="50"/>
      <c r="AJ405" s="49"/>
      <c r="AK405" s="49"/>
    </row>
    <row r="406" spans="2:37" ht="125.1" customHeight="1" x14ac:dyDescent="0.4">
      <c r="B406" s="51"/>
      <c r="C406" s="11"/>
      <c r="D406" s="23"/>
      <c r="E406" s="11"/>
      <c r="F406" s="46"/>
      <c r="G406" s="11"/>
      <c r="H406" s="11"/>
      <c r="I406" s="11"/>
      <c r="J406" s="23"/>
      <c r="K406" s="11"/>
      <c r="L406" s="56"/>
      <c r="M406" s="65"/>
      <c r="N406" s="63"/>
      <c r="O406" s="47"/>
      <c r="P406" s="24"/>
      <c r="Q406" s="58"/>
      <c r="R406" s="24"/>
      <c r="S406" s="24"/>
      <c r="T406" s="58"/>
      <c r="U406" s="24"/>
      <c r="V406" s="24"/>
      <c r="W406" s="58"/>
      <c r="X406" s="24"/>
      <c r="Y406" s="24"/>
      <c r="Z406" s="24"/>
      <c r="AA406" s="24"/>
      <c r="AB406" s="24"/>
      <c r="AC406" s="24"/>
      <c r="AD406" s="48"/>
      <c r="AE406" s="48"/>
      <c r="AF406" s="49"/>
      <c r="AG406" s="49"/>
      <c r="AH406" s="50"/>
      <c r="AI406" s="50"/>
      <c r="AJ406" s="49"/>
      <c r="AK406" s="49"/>
    </row>
    <row r="407" spans="2:37" ht="125.1" customHeight="1" x14ac:dyDescent="0.4">
      <c r="B407" s="51"/>
      <c r="C407" s="11"/>
      <c r="D407" s="23"/>
      <c r="E407" s="11"/>
      <c r="F407" s="46"/>
      <c r="G407" s="11"/>
      <c r="H407" s="11"/>
      <c r="I407" s="11"/>
      <c r="J407" s="23"/>
      <c r="K407" s="11"/>
      <c r="L407" s="56"/>
      <c r="M407" s="65"/>
      <c r="N407" s="63"/>
      <c r="O407" s="47"/>
      <c r="P407" s="24"/>
      <c r="Q407" s="58"/>
      <c r="R407" s="24"/>
      <c r="S407" s="24"/>
      <c r="T407" s="58"/>
      <c r="U407" s="24"/>
      <c r="V407" s="24"/>
      <c r="W407" s="58"/>
      <c r="X407" s="24"/>
      <c r="Y407" s="24"/>
      <c r="Z407" s="24"/>
      <c r="AA407" s="24"/>
      <c r="AB407" s="24"/>
      <c r="AC407" s="24"/>
      <c r="AD407" s="48"/>
      <c r="AE407" s="48"/>
      <c r="AF407" s="49"/>
      <c r="AG407" s="49"/>
      <c r="AH407" s="50"/>
      <c r="AI407" s="50"/>
      <c r="AJ407" s="49"/>
      <c r="AK407" s="49"/>
    </row>
    <row r="408" spans="2:37" ht="125.1" customHeight="1" x14ac:dyDescent="0.4">
      <c r="B408" s="51"/>
      <c r="C408" s="11"/>
      <c r="D408" s="23"/>
      <c r="E408" s="11"/>
      <c r="F408" s="46"/>
      <c r="G408" s="11"/>
      <c r="H408" s="11"/>
      <c r="I408" s="11"/>
      <c r="J408" s="23"/>
      <c r="K408" s="11"/>
      <c r="L408" s="56"/>
      <c r="M408" s="65"/>
      <c r="N408" s="63"/>
      <c r="O408" s="47"/>
      <c r="P408" s="24"/>
      <c r="Q408" s="58"/>
      <c r="R408" s="24"/>
      <c r="S408" s="24"/>
      <c r="T408" s="58"/>
      <c r="U408" s="24"/>
      <c r="V408" s="24"/>
      <c r="W408" s="58"/>
      <c r="X408" s="24"/>
      <c r="Y408" s="24"/>
      <c r="Z408" s="24"/>
      <c r="AA408" s="24"/>
      <c r="AB408" s="24"/>
      <c r="AC408" s="24"/>
      <c r="AD408" s="48"/>
      <c r="AE408" s="48"/>
      <c r="AF408" s="49"/>
      <c r="AG408" s="49"/>
      <c r="AH408" s="50"/>
      <c r="AI408" s="50"/>
      <c r="AJ408" s="49"/>
      <c r="AK408" s="49"/>
    </row>
    <row r="409" spans="2:37" ht="125.1" customHeight="1" x14ac:dyDescent="0.4">
      <c r="B409" s="51"/>
      <c r="C409" s="11"/>
      <c r="D409" s="23"/>
      <c r="E409" s="11"/>
      <c r="F409" s="46"/>
      <c r="G409" s="11"/>
      <c r="H409" s="11"/>
      <c r="I409" s="11"/>
      <c r="J409" s="23"/>
      <c r="K409" s="11"/>
      <c r="L409" s="56"/>
      <c r="M409" s="65"/>
      <c r="N409" s="63"/>
      <c r="O409" s="47"/>
      <c r="P409" s="24"/>
      <c r="Q409" s="58"/>
      <c r="R409" s="24"/>
      <c r="S409" s="24"/>
      <c r="T409" s="58"/>
      <c r="U409" s="24"/>
      <c r="V409" s="24"/>
      <c r="W409" s="58"/>
      <c r="X409" s="24"/>
      <c r="Y409" s="24"/>
      <c r="Z409" s="24"/>
      <c r="AA409" s="24"/>
      <c r="AB409" s="24"/>
      <c r="AC409" s="24"/>
      <c r="AD409" s="48"/>
      <c r="AE409" s="48"/>
      <c r="AF409" s="49"/>
      <c r="AG409" s="49"/>
      <c r="AH409" s="50"/>
      <c r="AI409" s="50"/>
      <c r="AJ409" s="49"/>
      <c r="AK409" s="49"/>
    </row>
    <row r="410" spans="2:37" ht="125.1" customHeight="1" x14ac:dyDescent="0.4">
      <c r="B410" s="51"/>
      <c r="C410" s="11"/>
      <c r="D410" s="23"/>
      <c r="E410" s="11"/>
      <c r="F410" s="46"/>
      <c r="G410" s="11"/>
      <c r="H410" s="11"/>
      <c r="I410" s="11"/>
      <c r="J410" s="23"/>
      <c r="K410" s="11"/>
      <c r="L410" s="56"/>
      <c r="M410" s="65"/>
      <c r="N410" s="63"/>
      <c r="O410" s="47"/>
      <c r="P410" s="24"/>
      <c r="Q410" s="58"/>
      <c r="R410" s="24"/>
      <c r="S410" s="24"/>
      <c r="T410" s="58"/>
      <c r="U410" s="24"/>
      <c r="V410" s="24"/>
      <c r="W410" s="58"/>
      <c r="X410" s="24"/>
      <c r="Y410" s="24"/>
      <c r="Z410" s="24"/>
      <c r="AA410" s="24"/>
      <c r="AB410" s="24"/>
      <c r="AC410" s="24"/>
      <c r="AD410" s="48"/>
      <c r="AE410" s="48"/>
      <c r="AF410" s="49"/>
      <c r="AG410" s="49"/>
      <c r="AH410" s="50"/>
      <c r="AI410" s="50"/>
      <c r="AJ410" s="49"/>
      <c r="AK410" s="49"/>
    </row>
    <row r="411" spans="2:37" ht="125.1" customHeight="1" x14ac:dyDescent="0.4">
      <c r="B411" s="51"/>
      <c r="C411" s="11"/>
      <c r="D411" s="23"/>
      <c r="E411" s="11"/>
      <c r="F411" s="46"/>
      <c r="G411" s="11"/>
      <c r="H411" s="11"/>
      <c r="I411" s="11"/>
      <c r="J411" s="23"/>
      <c r="K411" s="11"/>
      <c r="L411" s="56"/>
      <c r="M411" s="65"/>
      <c r="N411" s="63"/>
      <c r="O411" s="47"/>
      <c r="P411" s="24"/>
      <c r="Q411" s="58"/>
      <c r="R411" s="24"/>
      <c r="S411" s="24"/>
      <c r="T411" s="58"/>
      <c r="U411" s="24"/>
      <c r="V411" s="24"/>
      <c r="W411" s="58"/>
      <c r="X411" s="24"/>
      <c r="Y411" s="24"/>
      <c r="Z411" s="24"/>
      <c r="AA411" s="24"/>
      <c r="AB411" s="24"/>
      <c r="AC411" s="24"/>
      <c r="AD411" s="48"/>
      <c r="AE411" s="48"/>
      <c r="AF411" s="49"/>
      <c r="AG411" s="49"/>
      <c r="AH411" s="50"/>
      <c r="AI411" s="50"/>
      <c r="AJ411" s="49"/>
      <c r="AK411" s="49"/>
    </row>
    <row r="412" spans="2:37" ht="125.1" customHeight="1" x14ac:dyDescent="0.4">
      <c r="B412" s="51"/>
      <c r="C412" s="11"/>
      <c r="D412" s="23"/>
      <c r="E412" s="11"/>
      <c r="F412" s="46"/>
      <c r="G412" s="11"/>
      <c r="H412" s="11"/>
      <c r="I412" s="11"/>
      <c r="J412" s="23"/>
      <c r="K412" s="11"/>
      <c r="L412" s="56"/>
      <c r="M412" s="65"/>
      <c r="N412" s="63"/>
      <c r="O412" s="47"/>
      <c r="P412" s="24"/>
      <c r="Q412" s="58"/>
      <c r="R412" s="24"/>
      <c r="S412" s="24"/>
      <c r="T412" s="58"/>
      <c r="U412" s="24"/>
      <c r="V412" s="24"/>
      <c r="W412" s="58"/>
      <c r="X412" s="24"/>
      <c r="Y412" s="24"/>
      <c r="Z412" s="24"/>
      <c r="AA412" s="24"/>
      <c r="AB412" s="24"/>
      <c r="AC412" s="24"/>
      <c r="AD412" s="48"/>
      <c r="AE412" s="48"/>
      <c r="AF412" s="49"/>
      <c r="AG412" s="49"/>
      <c r="AH412" s="50"/>
      <c r="AI412" s="50"/>
      <c r="AJ412" s="49"/>
      <c r="AK412" s="49"/>
    </row>
    <row r="413" spans="2:37" ht="125.1" customHeight="1" x14ac:dyDescent="0.4">
      <c r="B413" s="51"/>
      <c r="C413" s="11"/>
      <c r="D413" s="23"/>
      <c r="E413" s="11"/>
      <c r="F413" s="46"/>
      <c r="G413" s="11"/>
      <c r="H413" s="11"/>
      <c r="I413" s="11"/>
      <c r="J413" s="23"/>
      <c r="K413" s="11"/>
      <c r="L413" s="56"/>
      <c r="M413" s="65"/>
      <c r="N413" s="63"/>
      <c r="O413" s="47"/>
      <c r="P413" s="24"/>
      <c r="Q413" s="58"/>
      <c r="R413" s="24"/>
      <c r="S413" s="24"/>
      <c r="T413" s="58"/>
      <c r="U413" s="24"/>
      <c r="V413" s="24"/>
      <c r="W413" s="58"/>
      <c r="X413" s="24"/>
      <c r="Y413" s="24"/>
      <c r="Z413" s="24"/>
      <c r="AA413" s="24"/>
      <c r="AB413" s="24"/>
      <c r="AC413" s="24"/>
      <c r="AD413" s="48"/>
      <c r="AE413" s="48"/>
      <c r="AF413" s="49"/>
      <c r="AG413" s="49"/>
      <c r="AH413" s="50"/>
      <c r="AI413" s="50"/>
      <c r="AJ413" s="49"/>
      <c r="AK413" s="49"/>
    </row>
    <row r="414" spans="2:37" ht="125.1" customHeight="1" x14ac:dyDescent="0.4">
      <c r="B414" s="51"/>
      <c r="C414" s="11"/>
      <c r="D414" s="23"/>
      <c r="E414" s="11"/>
      <c r="F414" s="46"/>
      <c r="G414" s="11"/>
      <c r="H414" s="11"/>
      <c r="I414" s="11"/>
      <c r="J414" s="23"/>
      <c r="K414" s="11"/>
      <c r="L414" s="56"/>
      <c r="M414" s="65"/>
      <c r="N414" s="63"/>
      <c r="O414" s="47"/>
      <c r="P414" s="24"/>
      <c r="Q414" s="58"/>
      <c r="R414" s="24"/>
      <c r="S414" s="24"/>
      <c r="T414" s="58"/>
      <c r="U414" s="24"/>
      <c r="V414" s="24"/>
      <c r="W414" s="58"/>
      <c r="X414" s="24"/>
      <c r="Y414" s="24"/>
      <c r="Z414" s="24"/>
      <c r="AA414" s="24"/>
      <c r="AB414" s="24"/>
      <c r="AC414" s="24"/>
      <c r="AD414" s="48"/>
      <c r="AE414" s="48"/>
      <c r="AF414" s="49"/>
      <c r="AG414" s="49"/>
      <c r="AH414" s="50"/>
      <c r="AI414" s="50"/>
      <c r="AJ414" s="49"/>
      <c r="AK414" s="49"/>
    </row>
    <row r="415" spans="2:37" ht="125.1" customHeight="1" x14ac:dyDescent="0.4">
      <c r="B415" s="51"/>
      <c r="C415" s="11"/>
      <c r="D415" s="23"/>
      <c r="E415" s="11"/>
      <c r="F415" s="46"/>
      <c r="G415" s="11"/>
      <c r="H415" s="11"/>
      <c r="I415" s="11"/>
      <c r="J415" s="23"/>
      <c r="K415" s="11"/>
      <c r="L415" s="56"/>
      <c r="M415" s="65"/>
      <c r="N415" s="63"/>
      <c r="O415" s="47"/>
      <c r="P415" s="24"/>
      <c r="Q415" s="58"/>
      <c r="R415" s="24"/>
      <c r="S415" s="24"/>
      <c r="T415" s="58"/>
      <c r="U415" s="24"/>
      <c r="V415" s="24"/>
      <c r="W415" s="58"/>
      <c r="X415" s="24"/>
      <c r="Y415" s="24"/>
      <c r="Z415" s="24"/>
      <c r="AA415" s="24"/>
      <c r="AB415" s="24"/>
      <c r="AC415" s="24"/>
      <c r="AD415" s="48"/>
      <c r="AE415" s="48"/>
      <c r="AF415" s="49"/>
      <c r="AG415" s="49"/>
      <c r="AH415" s="50"/>
      <c r="AI415" s="50"/>
      <c r="AJ415" s="49"/>
      <c r="AK415" s="49"/>
    </row>
    <row r="416" spans="2:37" ht="125.1" customHeight="1" x14ac:dyDescent="0.4">
      <c r="B416" s="51"/>
      <c r="C416" s="11"/>
      <c r="D416" s="23"/>
      <c r="E416" s="11"/>
      <c r="F416" s="46"/>
      <c r="G416" s="11"/>
      <c r="H416" s="11"/>
      <c r="I416" s="11"/>
      <c r="J416" s="23"/>
      <c r="K416" s="11"/>
      <c r="L416" s="56"/>
      <c r="M416" s="65"/>
      <c r="N416" s="63"/>
      <c r="O416" s="47"/>
      <c r="P416" s="24"/>
      <c r="Q416" s="58"/>
      <c r="R416" s="24"/>
      <c r="S416" s="24"/>
      <c r="T416" s="58"/>
      <c r="U416" s="24"/>
      <c r="V416" s="24"/>
      <c r="W416" s="58"/>
      <c r="X416" s="24"/>
      <c r="Y416" s="24"/>
      <c r="Z416" s="24"/>
      <c r="AA416" s="24"/>
      <c r="AB416" s="24"/>
      <c r="AC416" s="24"/>
      <c r="AD416" s="48"/>
      <c r="AE416" s="48"/>
      <c r="AF416" s="49"/>
      <c r="AG416" s="49"/>
      <c r="AH416" s="50"/>
      <c r="AI416" s="50"/>
      <c r="AJ416" s="49"/>
      <c r="AK416" s="49"/>
    </row>
    <row r="417" spans="2:37" ht="125.1" customHeight="1" x14ac:dyDescent="0.4">
      <c r="B417" s="51"/>
      <c r="C417" s="11"/>
      <c r="D417" s="23"/>
      <c r="E417" s="11"/>
      <c r="F417" s="46"/>
      <c r="G417" s="11"/>
      <c r="H417" s="11"/>
      <c r="I417" s="11"/>
      <c r="J417" s="23"/>
      <c r="K417" s="11"/>
      <c r="L417" s="56"/>
      <c r="M417" s="65"/>
      <c r="N417" s="63"/>
      <c r="O417" s="47"/>
      <c r="P417" s="24"/>
      <c r="Q417" s="58"/>
      <c r="R417" s="24"/>
      <c r="S417" s="24"/>
      <c r="T417" s="58"/>
      <c r="U417" s="24"/>
      <c r="V417" s="24"/>
      <c r="W417" s="58"/>
      <c r="X417" s="24"/>
      <c r="Y417" s="24"/>
      <c r="Z417" s="24"/>
      <c r="AA417" s="24"/>
      <c r="AB417" s="24"/>
      <c r="AC417" s="24"/>
      <c r="AD417" s="48"/>
      <c r="AE417" s="48"/>
      <c r="AF417" s="49"/>
      <c r="AG417" s="49"/>
      <c r="AH417" s="50"/>
      <c r="AI417" s="50"/>
      <c r="AJ417" s="49"/>
      <c r="AK417" s="49"/>
    </row>
    <row r="418" spans="2:37" ht="125.1" customHeight="1" x14ac:dyDescent="0.4">
      <c r="B418" s="51"/>
      <c r="C418" s="11"/>
      <c r="D418" s="23"/>
      <c r="E418" s="11"/>
      <c r="F418" s="46"/>
      <c r="G418" s="11"/>
      <c r="H418" s="11"/>
      <c r="I418" s="11"/>
      <c r="J418" s="23"/>
      <c r="K418" s="11"/>
      <c r="L418" s="56"/>
      <c r="M418" s="65"/>
      <c r="N418" s="63"/>
      <c r="O418" s="47"/>
      <c r="P418" s="24"/>
      <c r="Q418" s="58"/>
      <c r="R418" s="24"/>
      <c r="S418" s="24"/>
      <c r="T418" s="58"/>
      <c r="U418" s="24"/>
      <c r="V418" s="24"/>
      <c r="W418" s="58"/>
      <c r="X418" s="24"/>
      <c r="Y418" s="24"/>
      <c r="Z418" s="24"/>
      <c r="AA418" s="24"/>
      <c r="AB418" s="24"/>
      <c r="AC418" s="24"/>
      <c r="AD418" s="48"/>
      <c r="AE418" s="48"/>
      <c r="AF418" s="49"/>
      <c r="AG418" s="49"/>
      <c r="AH418" s="50"/>
      <c r="AI418" s="50"/>
      <c r="AJ418" s="49"/>
      <c r="AK418" s="49"/>
    </row>
    <row r="419" spans="2:37" ht="125.1" customHeight="1" x14ac:dyDescent="0.4">
      <c r="B419" s="51"/>
      <c r="C419" s="11"/>
      <c r="D419" s="23"/>
      <c r="E419" s="11"/>
      <c r="F419" s="46"/>
      <c r="G419" s="11"/>
      <c r="H419" s="11"/>
      <c r="I419" s="11"/>
      <c r="J419" s="23"/>
      <c r="K419" s="11"/>
      <c r="L419" s="56"/>
      <c r="M419" s="65"/>
      <c r="N419" s="63"/>
      <c r="O419" s="47"/>
      <c r="P419" s="24"/>
      <c r="Q419" s="58"/>
      <c r="R419" s="24"/>
      <c r="S419" s="24"/>
      <c r="T419" s="58"/>
      <c r="U419" s="24"/>
      <c r="V419" s="24"/>
      <c r="W419" s="58"/>
      <c r="X419" s="24"/>
      <c r="Y419" s="24"/>
      <c r="Z419" s="24"/>
      <c r="AA419" s="24"/>
      <c r="AB419" s="24"/>
      <c r="AC419" s="24"/>
      <c r="AD419" s="48"/>
      <c r="AE419" s="48"/>
      <c r="AF419" s="49"/>
      <c r="AG419" s="49"/>
      <c r="AH419" s="50"/>
      <c r="AI419" s="50"/>
      <c r="AJ419" s="49"/>
      <c r="AK419" s="49"/>
    </row>
    <row r="420" spans="2:37" ht="125.1" customHeight="1" x14ac:dyDescent="0.4">
      <c r="B420" s="51"/>
      <c r="C420" s="11"/>
      <c r="D420" s="23"/>
      <c r="E420" s="11"/>
      <c r="F420" s="46"/>
      <c r="G420" s="11"/>
      <c r="H420" s="11"/>
      <c r="I420" s="11"/>
      <c r="J420" s="23"/>
      <c r="K420" s="11"/>
      <c r="L420" s="56"/>
      <c r="M420" s="65"/>
      <c r="N420" s="63"/>
      <c r="O420" s="47"/>
      <c r="P420" s="24"/>
      <c r="Q420" s="58"/>
      <c r="R420" s="24"/>
      <c r="S420" s="24"/>
      <c r="T420" s="58"/>
      <c r="U420" s="24"/>
      <c r="V420" s="24"/>
      <c r="W420" s="58"/>
      <c r="X420" s="24"/>
      <c r="Y420" s="24"/>
      <c r="Z420" s="24"/>
      <c r="AA420" s="24"/>
      <c r="AB420" s="24"/>
      <c r="AC420" s="24"/>
      <c r="AD420" s="48"/>
      <c r="AE420" s="48"/>
      <c r="AF420" s="49"/>
      <c r="AG420" s="49"/>
      <c r="AH420" s="50"/>
      <c r="AI420" s="50"/>
      <c r="AJ420" s="49"/>
      <c r="AK420" s="49"/>
    </row>
    <row r="421" spans="2:37" ht="125.1" customHeight="1" x14ac:dyDescent="0.4">
      <c r="B421" s="51"/>
      <c r="C421" s="11"/>
      <c r="D421" s="23"/>
      <c r="E421" s="11"/>
      <c r="F421" s="46"/>
      <c r="G421" s="11"/>
      <c r="H421" s="11"/>
      <c r="I421" s="11"/>
      <c r="J421" s="23"/>
      <c r="K421" s="11"/>
      <c r="L421" s="56"/>
      <c r="M421" s="65"/>
      <c r="N421" s="63"/>
      <c r="O421" s="47"/>
      <c r="P421" s="24"/>
      <c r="Q421" s="58"/>
      <c r="R421" s="24"/>
      <c r="S421" s="24"/>
      <c r="T421" s="58"/>
      <c r="U421" s="24"/>
      <c r="V421" s="24"/>
      <c r="W421" s="58"/>
      <c r="X421" s="24"/>
      <c r="Y421" s="24"/>
      <c r="Z421" s="24"/>
      <c r="AA421" s="24"/>
      <c r="AB421" s="24"/>
      <c r="AC421" s="24"/>
      <c r="AD421" s="48"/>
      <c r="AE421" s="48"/>
      <c r="AF421" s="49"/>
      <c r="AG421" s="49"/>
      <c r="AH421" s="50"/>
      <c r="AI421" s="50"/>
      <c r="AJ421" s="49"/>
      <c r="AK421" s="49"/>
    </row>
    <row r="422" spans="2:37" ht="125.1" customHeight="1" x14ac:dyDescent="0.4">
      <c r="B422" s="51"/>
      <c r="C422" s="11"/>
      <c r="D422" s="23"/>
      <c r="E422" s="11"/>
      <c r="F422" s="46"/>
      <c r="G422" s="11"/>
      <c r="H422" s="11"/>
      <c r="I422" s="11"/>
      <c r="J422" s="23"/>
      <c r="K422" s="11"/>
      <c r="L422" s="56"/>
      <c r="M422" s="65"/>
      <c r="N422" s="63"/>
      <c r="O422" s="47"/>
      <c r="P422" s="24"/>
      <c r="Q422" s="58"/>
      <c r="R422" s="24"/>
      <c r="S422" s="24"/>
      <c r="T422" s="58"/>
      <c r="U422" s="24"/>
      <c r="V422" s="24"/>
      <c r="W422" s="58"/>
      <c r="X422" s="24"/>
      <c r="Y422" s="24"/>
      <c r="Z422" s="24"/>
      <c r="AA422" s="24"/>
      <c r="AB422" s="24"/>
      <c r="AC422" s="24"/>
      <c r="AD422" s="48"/>
      <c r="AE422" s="48"/>
      <c r="AF422" s="49"/>
      <c r="AG422" s="49"/>
      <c r="AH422" s="50"/>
      <c r="AI422" s="50"/>
      <c r="AJ422" s="49"/>
      <c r="AK422" s="49"/>
    </row>
    <row r="423" spans="2:37" ht="125.1" customHeight="1" x14ac:dyDescent="0.4">
      <c r="B423" s="51"/>
      <c r="C423" s="11"/>
      <c r="D423" s="23"/>
      <c r="E423" s="11"/>
      <c r="F423" s="46"/>
      <c r="G423" s="11"/>
      <c r="H423" s="11"/>
      <c r="I423" s="11"/>
      <c r="J423" s="23"/>
      <c r="K423" s="11"/>
      <c r="L423" s="56"/>
      <c r="M423" s="65"/>
      <c r="N423" s="63"/>
      <c r="O423" s="47"/>
      <c r="P423" s="24"/>
      <c r="Q423" s="58"/>
      <c r="R423" s="24"/>
      <c r="S423" s="24"/>
      <c r="T423" s="58"/>
      <c r="U423" s="24"/>
      <c r="V423" s="24"/>
      <c r="W423" s="58"/>
      <c r="X423" s="24"/>
      <c r="Y423" s="24"/>
      <c r="Z423" s="24"/>
      <c r="AA423" s="24"/>
      <c r="AB423" s="24"/>
      <c r="AC423" s="24"/>
      <c r="AD423" s="48"/>
      <c r="AE423" s="48"/>
      <c r="AF423" s="49"/>
      <c r="AG423" s="49"/>
      <c r="AH423" s="50"/>
      <c r="AI423" s="50"/>
      <c r="AJ423" s="49"/>
      <c r="AK423" s="49"/>
    </row>
    <row r="424" spans="2:37" ht="125.1" customHeight="1" x14ac:dyDescent="0.4">
      <c r="B424" s="51"/>
      <c r="C424" s="11"/>
      <c r="D424" s="23"/>
      <c r="E424" s="11"/>
      <c r="F424" s="46"/>
      <c r="G424" s="11"/>
      <c r="H424" s="11"/>
      <c r="I424" s="11"/>
      <c r="J424" s="23"/>
      <c r="K424" s="11"/>
      <c r="L424" s="56"/>
      <c r="M424" s="65"/>
      <c r="N424" s="63"/>
      <c r="O424" s="47"/>
      <c r="P424" s="24"/>
      <c r="Q424" s="58"/>
      <c r="R424" s="24"/>
      <c r="S424" s="24"/>
      <c r="T424" s="58"/>
      <c r="U424" s="24"/>
      <c r="V424" s="24"/>
      <c r="W424" s="58"/>
      <c r="X424" s="24"/>
      <c r="Y424" s="24"/>
      <c r="Z424" s="24"/>
      <c r="AA424" s="24"/>
      <c r="AB424" s="24"/>
      <c r="AC424" s="24"/>
      <c r="AD424" s="48"/>
      <c r="AE424" s="48"/>
      <c r="AF424" s="49"/>
      <c r="AG424" s="49"/>
      <c r="AH424" s="50"/>
      <c r="AI424" s="50"/>
      <c r="AJ424" s="49"/>
      <c r="AK424" s="49"/>
    </row>
    <row r="425" spans="2:37" ht="125.1" customHeight="1" x14ac:dyDescent="0.4">
      <c r="B425" s="51"/>
      <c r="C425" s="11"/>
      <c r="D425" s="23"/>
      <c r="E425" s="11"/>
      <c r="F425" s="46"/>
      <c r="G425" s="11"/>
      <c r="H425" s="11"/>
      <c r="I425" s="11"/>
      <c r="J425" s="23"/>
      <c r="K425" s="11"/>
      <c r="L425" s="56"/>
      <c r="M425" s="65"/>
      <c r="N425" s="63"/>
      <c r="O425" s="47"/>
      <c r="P425" s="24"/>
      <c r="Q425" s="58"/>
      <c r="R425" s="24"/>
      <c r="S425" s="24"/>
      <c r="T425" s="58"/>
      <c r="U425" s="24"/>
      <c r="V425" s="24"/>
      <c r="W425" s="58"/>
      <c r="X425" s="24"/>
      <c r="Y425" s="24"/>
      <c r="Z425" s="24"/>
      <c r="AA425" s="24"/>
      <c r="AB425" s="24"/>
      <c r="AC425" s="24"/>
      <c r="AD425" s="48"/>
      <c r="AE425" s="48"/>
      <c r="AF425" s="49"/>
      <c r="AG425" s="49"/>
      <c r="AH425" s="50"/>
      <c r="AI425" s="50"/>
      <c r="AJ425" s="49"/>
      <c r="AK425" s="49"/>
    </row>
    <row r="426" spans="2:37" ht="125.1" customHeight="1" x14ac:dyDescent="0.4">
      <c r="B426" s="51"/>
      <c r="C426" s="11"/>
      <c r="D426" s="23"/>
      <c r="E426" s="11"/>
      <c r="F426" s="46"/>
      <c r="G426" s="11"/>
      <c r="H426" s="11"/>
      <c r="I426" s="11"/>
      <c r="J426" s="23"/>
      <c r="K426" s="11"/>
      <c r="L426" s="56"/>
      <c r="M426" s="65"/>
      <c r="N426" s="63"/>
      <c r="O426" s="47"/>
      <c r="P426" s="24"/>
      <c r="Q426" s="58"/>
      <c r="R426" s="24"/>
      <c r="S426" s="24"/>
      <c r="T426" s="58"/>
      <c r="U426" s="24"/>
      <c r="V426" s="24"/>
      <c r="W426" s="58"/>
      <c r="X426" s="24"/>
      <c r="Y426" s="24"/>
      <c r="Z426" s="24"/>
      <c r="AA426" s="24"/>
      <c r="AB426" s="24"/>
      <c r="AC426" s="24"/>
      <c r="AD426" s="48"/>
      <c r="AE426" s="48"/>
      <c r="AF426" s="49"/>
      <c r="AG426" s="49"/>
      <c r="AH426" s="50"/>
      <c r="AI426" s="50"/>
      <c r="AJ426" s="49"/>
      <c r="AK426" s="49"/>
    </row>
    <row r="427" spans="2:37" ht="125.1" customHeight="1" x14ac:dyDescent="0.4">
      <c r="B427" s="51"/>
      <c r="C427" s="11"/>
      <c r="D427" s="23"/>
      <c r="E427" s="11"/>
      <c r="F427" s="46"/>
      <c r="G427" s="11"/>
      <c r="H427" s="11"/>
      <c r="I427" s="11"/>
      <c r="J427" s="23"/>
      <c r="K427" s="11"/>
      <c r="L427" s="56"/>
      <c r="M427" s="65"/>
      <c r="N427" s="63"/>
      <c r="O427" s="47"/>
      <c r="P427" s="24"/>
      <c r="Q427" s="58"/>
      <c r="R427" s="24"/>
      <c r="S427" s="24"/>
      <c r="T427" s="58"/>
      <c r="U427" s="24"/>
      <c r="V427" s="24"/>
      <c r="W427" s="58"/>
      <c r="X427" s="24"/>
      <c r="Y427" s="24"/>
      <c r="Z427" s="24"/>
      <c r="AA427" s="24"/>
      <c r="AB427" s="24"/>
      <c r="AC427" s="24"/>
      <c r="AD427" s="48"/>
      <c r="AE427" s="48"/>
      <c r="AF427" s="49"/>
      <c r="AG427" s="49"/>
      <c r="AH427" s="50"/>
      <c r="AI427" s="50"/>
      <c r="AJ427" s="49"/>
      <c r="AK427" s="49"/>
    </row>
    <row r="428" spans="2:37" ht="125.1" customHeight="1" x14ac:dyDescent="0.4">
      <c r="B428" s="51"/>
      <c r="C428" s="11"/>
      <c r="D428" s="23"/>
      <c r="E428" s="11"/>
      <c r="F428" s="46"/>
      <c r="G428" s="11"/>
      <c r="H428" s="11"/>
      <c r="I428" s="11"/>
      <c r="J428" s="23"/>
      <c r="K428" s="11"/>
      <c r="L428" s="56"/>
      <c r="M428" s="65"/>
      <c r="N428" s="63"/>
      <c r="O428" s="47"/>
      <c r="P428" s="24"/>
      <c r="Q428" s="58"/>
      <c r="R428" s="24"/>
      <c r="S428" s="24"/>
      <c r="T428" s="58"/>
      <c r="U428" s="24"/>
      <c r="V428" s="24"/>
      <c r="W428" s="58"/>
      <c r="X428" s="24"/>
      <c r="Y428" s="24"/>
      <c r="Z428" s="24"/>
      <c r="AA428" s="24"/>
      <c r="AB428" s="24"/>
      <c r="AC428" s="24"/>
      <c r="AD428" s="48"/>
      <c r="AE428" s="48"/>
      <c r="AF428" s="49"/>
      <c r="AG428" s="49"/>
      <c r="AH428" s="50"/>
      <c r="AI428" s="50"/>
      <c r="AJ428" s="49"/>
      <c r="AK428" s="49"/>
    </row>
    <row r="429" spans="2:37" ht="125.1" customHeight="1" x14ac:dyDescent="0.4">
      <c r="B429" s="51"/>
      <c r="C429" s="11"/>
      <c r="D429" s="23"/>
      <c r="E429" s="11"/>
      <c r="F429" s="46"/>
      <c r="G429" s="11"/>
      <c r="H429" s="11"/>
      <c r="I429" s="11"/>
      <c r="J429" s="23"/>
      <c r="K429" s="11"/>
      <c r="L429" s="56"/>
      <c r="M429" s="65"/>
      <c r="N429" s="63"/>
      <c r="O429" s="47"/>
      <c r="P429" s="24"/>
      <c r="Q429" s="58"/>
      <c r="R429" s="24"/>
      <c r="S429" s="24"/>
      <c r="T429" s="58"/>
      <c r="U429" s="24"/>
      <c r="V429" s="24"/>
      <c r="W429" s="58"/>
      <c r="X429" s="24"/>
      <c r="Y429" s="24"/>
      <c r="Z429" s="24"/>
      <c r="AA429" s="24"/>
      <c r="AB429" s="24"/>
      <c r="AC429" s="24"/>
      <c r="AD429" s="48"/>
      <c r="AE429" s="48"/>
      <c r="AF429" s="49"/>
      <c r="AG429" s="49"/>
      <c r="AH429" s="50"/>
      <c r="AI429" s="50"/>
      <c r="AJ429" s="49"/>
      <c r="AK429" s="49"/>
    </row>
    <row r="430" spans="2:37" ht="125.1" customHeight="1" x14ac:dyDescent="0.4">
      <c r="B430" s="51"/>
      <c r="C430" s="11"/>
      <c r="D430" s="23"/>
      <c r="E430" s="11"/>
      <c r="F430" s="46"/>
      <c r="G430" s="11"/>
      <c r="H430" s="11"/>
      <c r="I430" s="11"/>
      <c r="J430" s="23"/>
      <c r="K430" s="11"/>
      <c r="L430" s="56"/>
      <c r="M430" s="65"/>
      <c r="N430" s="63"/>
      <c r="O430" s="47"/>
      <c r="P430" s="24"/>
      <c r="Q430" s="58"/>
      <c r="R430" s="24"/>
      <c r="S430" s="24"/>
      <c r="T430" s="58"/>
      <c r="U430" s="24"/>
      <c r="V430" s="24"/>
      <c r="W430" s="58"/>
      <c r="X430" s="24"/>
      <c r="Y430" s="24"/>
      <c r="Z430" s="24"/>
      <c r="AA430" s="24"/>
      <c r="AB430" s="24"/>
      <c r="AC430" s="24"/>
      <c r="AD430" s="48"/>
      <c r="AE430" s="48"/>
      <c r="AF430" s="49"/>
      <c r="AG430" s="49"/>
      <c r="AH430" s="50"/>
      <c r="AI430" s="50"/>
      <c r="AJ430" s="49"/>
      <c r="AK430" s="49"/>
    </row>
    <row r="431" spans="2:37" ht="125.1" customHeight="1" x14ac:dyDescent="0.4">
      <c r="B431" s="51"/>
      <c r="C431" s="11"/>
      <c r="D431" s="23"/>
      <c r="E431" s="11"/>
      <c r="F431" s="46"/>
      <c r="G431" s="11"/>
      <c r="H431" s="11"/>
      <c r="I431" s="11"/>
      <c r="J431" s="23"/>
      <c r="K431" s="11"/>
      <c r="L431" s="56"/>
      <c r="M431" s="65"/>
      <c r="N431" s="63"/>
      <c r="O431" s="47"/>
      <c r="P431" s="24"/>
      <c r="Q431" s="58"/>
      <c r="R431" s="24"/>
      <c r="S431" s="24"/>
      <c r="T431" s="58"/>
      <c r="U431" s="24"/>
      <c r="V431" s="24"/>
      <c r="W431" s="58"/>
      <c r="X431" s="24"/>
      <c r="Y431" s="24"/>
      <c r="Z431" s="24"/>
      <c r="AA431" s="24"/>
      <c r="AB431" s="24"/>
      <c r="AC431" s="24"/>
      <c r="AD431" s="48"/>
      <c r="AE431" s="48"/>
      <c r="AF431" s="49"/>
      <c r="AG431" s="49"/>
      <c r="AH431" s="50"/>
      <c r="AI431" s="50"/>
      <c r="AJ431" s="49"/>
      <c r="AK431" s="49"/>
    </row>
    <row r="432" spans="2:37" ht="125.1" customHeight="1" x14ac:dyDescent="0.4">
      <c r="B432" s="51"/>
      <c r="C432" s="11"/>
      <c r="D432" s="23"/>
      <c r="E432" s="11"/>
      <c r="F432" s="46"/>
      <c r="G432" s="11"/>
      <c r="H432" s="11"/>
      <c r="I432" s="11"/>
      <c r="J432" s="23"/>
      <c r="K432" s="11"/>
      <c r="L432" s="56"/>
      <c r="M432" s="65"/>
      <c r="N432" s="63"/>
      <c r="O432" s="47"/>
      <c r="P432" s="24"/>
      <c r="Q432" s="58"/>
      <c r="R432" s="24"/>
      <c r="S432" s="24"/>
      <c r="T432" s="58"/>
      <c r="U432" s="24"/>
      <c r="V432" s="24"/>
      <c r="W432" s="58"/>
      <c r="X432" s="24"/>
      <c r="Y432" s="24"/>
      <c r="Z432" s="24"/>
      <c r="AA432" s="24"/>
      <c r="AB432" s="24"/>
      <c r="AC432" s="24"/>
      <c r="AD432" s="48"/>
      <c r="AE432" s="48"/>
      <c r="AF432" s="49"/>
      <c r="AG432" s="49"/>
      <c r="AH432" s="50"/>
      <c r="AI432" s="50"/>
      <c r="AJ432" s="49"/>
      <c r="AK432" s="49"/>
    </row>
    <row r="433" spans="2:37" ht="125.1" customHeight="1" x14ac:dyDescent="0.4">
      <c r="B433" s="51"/>
      <c r="C433" s="11"/>
      <c r="D433" s="23"/>
      <c r="E433" s="11"/>
      <c r="F433" s="46"/>
      <c r="G433" s="11"/>
      <c r="H433" s="11"/>
      <c r="I433" s="11"/>
      <c r="J433" s="23"/>
      <c r="K433" s="11"/>
      <c r="L433" s="56"/>
      <c r="M433" s="65"/>
      <c r="N433" s="63"/>
      <c r="O433" s="47"/>
      <c r="P433" s="24"/>
      <c r="Q433" s="58"/>
      <c r="R433" s="24"/>
      <c r="S433" s="24"/>
      <c r="T433" s="58"/>
      <c r="U433" s="24"/>
      <c r="V433" s="24"/>
      <c r="W433" s="58"/>
      <c r="X433" s="24"/>
      <c r="Y433" s="24"/>
      <c r="Z433" s="24"/>
      <c r="AA433" s="24"/>
      <c r="AB433" s="24"/>
      <c r="AC433" s="24"/>
      <c r="AD433" s="48"/>
      <c r="AE433" s="48"/>
      <c r="AF433" s="49"/>
      <c r="AG433" s="49"/>
      <c r="AH433" s="50"/>
      <c r="AI433" s="50"/>
      <c r="AJ433" s="49"/>
      <c r="AK433" s="49"/>
    </row>
    <row r="434" spans="2:37" ht="125.1" customHeight="1" x14ac:dyDescent="0.4">
      <c r="B434" s="51"/>
      <c r="C434" s="11"/>
      <c r="D434" s="23"/>
      <c r="E434" s="11"/>
      <c r="F434" s="46"/>
      <c r="G434" s="11"/>
      <c r="H434" s="11"/>
      <c r="I434" s="11"/>
      <c r="J434" s="23"/>
      <c r="K434" s="11"/>
      <c r="L434" s="56"/>
      <c r="M434" s="65"/>
      <c r="N434" s="63"/>
      <c r="O434" s="47"/>
      <c r="P434" s="24"/>
      <c r="Q434" s="58"/>
      <c r="R434" s="24"/>
      <c r="S434" s="24"/>
      <c r="T434" s="58"/>
      <c r="U434" s="24"/>
      <c r="V434" s="24"/>
      <c r="W434" s="58"/>
      <c r="X434" s="24"/>
      <c r="Y434" s="24"/>
      <c r="Z434" s="24"/>
      <c r="AA434" s="24"/>
      <c r="AB434" s="24"/>
      <c r="AC434" s="24"/>
      <c r="AD434" s="48"/>
      <c r="AE434" s="48"/>
      <c r="AF434" s="49"/>
      <c r="AG434" s="49"/>
      <c r="AH434" s="50"/>
      <c r="AI434" s="50"/>
      <c r="AJ434" s="49"/>
      <c r="AK434" s="49"/>
    </row>
    <row r="435" spans="2:37" ht="125.1" customHeight="1" x14ac:dyDescent="0.4">
      <c r="B435" s="51"/>
      <c r="C435" s="11"/>
      <c r="D435" s="23"/>
      <c r="E435" s="11"/>
      <c r="F435" s="46"/>
      <c r="G435" s="11"/>
      <c r="H435" s="11"/>
      <c r="I435" s="11"/>
      <c r="J435" s="23"/>
      <c r="K435" s="11"/>
      <c r="L435" s="56"/>
      <c r="M435" s="65"/>
      <c r="N435" s="63"/>
      <c r="O435" s="47"/>
      <c r="P435" s="24"/>
      <c r="Q435" s="58"/>
      <c r="R435" s="24"/>
      <c r="S435" s="24"/>
      <c r="T435" s="58"/>
      <c r="U435" s="24"/>
      <c r="V435" s="24"/>
      <c r="W435" s="58"/>
      <c r="X435" s="24"/>
      <c r="Y435" s="24"/>
      <c r="Z435" s="24"/>
      <c r="AA435" s="24"/>
      <c r="AB435" s="24"/>
      <c r="AC435" s="24"/>
      <c r="AD435" s="48"/>
      <c r="AE435" s="48"/>
      <c r="AF435" s="49"/>
      <c r="AG435" s="49"/>
      <c r="AH435" s="50"/>
      <c r="AI435" s="50"/>
      <c r="AJ435" s="49"/>
      <c r="AK435" s="49"/>
    </row>
    <row r="436" spans="2:37" ht="125.1" customHeight="1" x14ac:dyDescent="0.4">
      <c r="B436" s="51"/>
      <c r="C436" s="11"/>
      <c r="D436" s="23"/>
      <c r="E436" s="11"/>
      <c r="F436" s="46"/>
      <c r="G436" s="11"/>
      <c r="H436" s="11"/>
      <c r="I436" s="11"/>
      <c r="J436" s="23"/>
      <c r="K436" s="11"/>
      <c r="L436" s="56"/>
      <c r="M436" s="65"/>
      <c r="N436" s="63"/>
      <c r="O436" s="47"/>
      <c r="P436" s="24"/>
      <c r="Q436" s="58"/>
      <c r="R436" s="24"/>
      <c r="S436" s="24"/>
      <c r="T436" s="58"/>
      <c r="U436" s="24"/>
      <c r="V436" s="24"/>
      <c r="W436" s="58"/>
      <c r="X436" s="24"/>
      <c r="Y436" s="24"/>
      <c r="Z436" s="24"/>
      <c r="AA436" s="24"/>
      <c r="AB436" s="24"/>
      <c r="AC436" s="24"/>
      <c r="AD436" s="48"/>
      <c r="AE436" s="48"/>
      <c r="AF436" s="49"/>
      <c r="AG436" s="49"/>
      <c r="AH436" s="50"/>
      <c r="AI436" s="50"/>
      <c r="AJ436" s="49"/>
      <c r="AK436" s="49"/>
    </row>
    <row r="437" spans="2:37" ht="125.1" customHeight="1" x14ac:dyDescent="0.4">
      <c r="B437" s="51"/>
      <c r="C437" s="11"/>
      <c r="D437" s="23"/>
      <c r="E437" s="11"/>
      <c r="F437" s="46"/>
      <c r="G437" s="11"/>
      <c r="H437" s="11"/>
      <c r="I437" s="11"/>
      <c r="J437" s="23"/>
      <c r="K437" s="11"/>
      <c r="L437" s="56"/>
      <c r="M437" s="65"/>
      <c r="N437" s="63"/>
      <c r="O437" s="47"/>
      <c r="P437" s="24"/>
      <c r="Q437" s="58"/>
      <c r="R437" s="24"/>
      <c r="S437" s="24"/>
      <c r="T437" s="58"/>
      <c r="U437" s="24"/>
      <c r="V437" s="24"/>
      <c r="W437" s="58"/>
      <c r="X437" s="24"/>
      <c r="Y437" s="24"/>
      <c r="Z437" s="24"/>
      <c r="AA437" s="24"/>
      <c r="AB437" s="24"/>
      <c r="AC437" s="24"/>
      <c r="AD437" s="48"/>
      <c r="AE437" s="48"/>
      <c r="AF437" s="49"/>
      <c r="AG437" s="49"/>
      <c r="AH437" s="50"/>
      <c r="AI437" s="50"/>
      <c r="AJ437" s="49"/>
      <c r="AK437" s="49"/>
    </row>
    <row r="438" spans="2:37" ht="125.1" customHeight="1" x14ac:dyDescent="0.4">
      <c r="B438" s="51"/>
      <c r="C438" s="11"/>
      <c r="D438" s="23"/>
      <c r="E438" s="11"/>
      <c r="F438" s="46"/>
      <c r="G438" s="11"/>
      <c r="H438" s="11"/>
      <c r="I438" s="11"/>
      <c r="J438" s="23"/>
      <c r="K438" s="11"/>
      <c r="L438" s="56"/>
      <c r="M438" s="65"/>
      <c r="N438" s="63"/>
      <c r="O438" s="47"/>
      <c r="P438" s="24"/>
      <c r="Q438" s="58"/>
      <c r="R438" s="24"/>
      <c r="S438" s="24"/>
      <c r="T438" s="58"/>
      <c r="U438" s="24"/>
      <c r="V438" s="24"/>
      <c r="W438" s="58"/>
      <c r="X438" s="24"/>
      <c r="Y438" s="24"/>
      <c r="Z438" s="24"/>
      <c r="AA438" s="24"/>
      <c r="AB438" s="24"/>
      <c r="AC438" s="24"/>
      <c r="AD438" s="48"/>
      <c r="AE438" s="48"/>
      <c r="AF438" s="49"/>
      <c r="AG438" s="49"/>
      <c r="AH438" s="50"/>
      <c r="AI438" s="50"/>
      <c r="AJ438" s="49"/>
      <c r="AK438" s="49"/>
    </row>
    <row r="439" spans="2:37" ht="125.1" customHeight="1" x14ac:dyDescent="0.4">
      <c r="B439" s="51"/>
      <c r="C439" s="11"/>
      <c r="D439" s="23"/>
      <c r="E439" s="11"/>
      <c r="F439" s="46"/>
      <c r="G439" s="11"/>
      <c r="H439" s="11"/>
      <c r="I439" s="11"/>
      <c r="J439" s="23"/>
      <c r="K439" s="11"/>
      <c r="L439" s="56"/>
      <c r="M439" s="65"/>
      <c r="N439" s="63"/>
      <c r="O439" s="47"/>
      <c r="P439" s="24"/>
      <c r="Q439" s="58"/>
      <c r="R439" s="24"/>
      <c r="S439" s="24"/>
      <c r="T439" s="58"/>
      <c r="U439" s="24"/>
      <c r="V439" s="24"/>
      <c r="W439" s="58"/>
      <c r="X439" s="24"/>
      <c r="Y439" s="24"/>
      <c r="Z439" s="24"/>
      <c r="AA439" s="24"/>
      <c r="AB439" s="24"/>
      <c r="AC439" s="24"/>
      <c r="AD439" s="48"/>
      <c r="AE439" s="48"/>
      <c r="AF439" s="49"/>
      <c r="AG439" s="49"/>
      <c r="AH439" s="50"/>
      <c r="AI439" s="50"/>
      <c r="AJ439" s="49"/>
      <c r="AK439" s="49"/>
    </row>
    <row r="440" spans="2:37" ht="125.1" customHeight="1" x14ac:dyDescent="0.4">
      <c r="B440" s="51"/>
      <c r="C440" s="11"/>
      <c r="D440" s="23"/>
      <c r="E440" s="11"/>
      <c r="F440" s="46"/>
      <c r="G440" s="11"/>
      <c r="H440" s="11"/>
      <c r="I440" s="11"/>
      <c r="J440" s="23"/>
      <c r="K440" s="11"/>
      <c r="L440" s="56"/>
      <c r="M440" s="65"/>
      <c r="N440" s="63"/>
      <c r="O440" s="47"/>
      <c r="P440" s="24"/>
      <c r="Q440" s="58"/>
      <c r="R440" s="24"/>
      <c r="S440" s="24"/>
      <c r="T440" s="58"/>
      <c r="U440" s="24"/>
      <c r="V440" s="24"/>
      <c r="W440" s="58"/>
      <c r="X440" s="24"/>
      <c r="Y440" s="24"/>
      <c r="Z440" s="24"/>
      <c r="AA440" s="24"/>
      <c r="AB440" s="24"/>
      <c r="AC440" s="24"/>
      <c r="AD440" s="48"/>
      <c r="AE440" s="48"/>
      <c r="AF440" s="49"/>
      <c r="AG440" s="49"/>
      <c r="AH440" s="50"/>
      <c r="AI440" s="50"/>
      <c r="AJ440" s="49"/>
      <c r="AK440" s="49"/>
    </row>
    <row r="441" spans="2:37" ht="125.1" customHeight="1" x14ac:dyDescent="0.4">
      <c r="B441" s="51"/>
      <c r="C441" s="11"/>
      <c r="D441" s="23"/>
      <c r="E441" s="11"/>
      <c r="F441" s="46"/>
      <c r="G441" s="11"/>
      <c r="H441" s="11"/>
      <c r="I441" s="11"/>
      <c r="J441" s="23"/>
      <c r="K441" s="11"/>
      <c r="L441" s="56"/>
      <c r="M441" s="65"/>
      <c r="N441" s="63"/>
      <c r="O441" s="47"/>
      <c r="P441" s="24"/>
      <c r="Q441" s="58"/>
      <c r="R441" s="24"/>
      <c r="S441" s="24"/>
      <c r="T441" s="58"/>
      <c r="U441" s="24"/>
      <c r="V441" s="24"/>
      <c r="W441" s="58"/>
      <c r="X441" s="24"/>
      <c r="Y441" s="24"/>
      <c r="Z441" s="24"/>
      <c r="AA441" s="24"/>
      <c r="AB441" s="24"/>
      <c r="AC441" s="24"/>
      <c r="AD441" s="48"/>
      <c r="AE441" s="48"/>
      <c r="AF441" s="49"/>
      <c r="AG441" s="49"/>
      <c r="AH441" s="50"/>
      <c r="AI441" s="50"/>
      <c r="AJ441" s="49"/>
      <c r="AK441" s="49"/>
    </row>
    <row r="442" spans="2:37" ht="125.1" customHeight="1" x14ac:dyDescent="0.4">
      <c r="B442" s="51"/>
      <c r="C442" s="11"/>
      <c r="D442" s="23"/>
      <c r="E442" s="11"/>
      <c r="F442" s="46"/>
      <c r="G442" s="11"/>
      <c r="H442" s="11"/>
      <c r="I442" s="11"/>
      <c r="J442" s="23"/>
      <c r="K442" s="11"/>
      <c r="L442" s="56"/>
      <c r="M442" s="65"/>
      <c r="N442" s="63"/>
      <c r="O442" s="47"/>
      <c r="P442" s="24"/>
      <c r="Q442" s="58"/>
      <c r="R442" s="24"/>
      <c r="S442" s="24"/>
      <c r="T442" s="58"/>
      <c r="U442" s="24"/>
      <c r="V442" s="24"/>
      <c r="W442" s="58"/>
      <c r="X442" s="24"/>
      <c r="Y442" s="24"/>
      <c r="Z442" s="24"/>
      <c r="AA442" s="24"/>
      <c r="AB442" s="24"/>
      <c r="AC442" s="24"/>
      <c r="AD442" s="48"/>
      <c r="AE442" s="48"/>
      <c r="AF442" s="49"/>
      <c r="AG442" s="49"/>
      <c r="AH442" s="50"/>
      <c r="AI442" s="50"/>
      <c r="AJ442" s="49"/>
      <c r="AK442" s="49"/>
    </row>
    <row r="443" spans="2:37" ht="125.1" customHeight="1" x14ac:dyDescent="0.4">
      <c r="B443" s="51"/>
      <c r="C443" s="11"/>
      <c r="D443" s="23"/>
      <c r="E443" s="11"/>
      <c r="F443" s="46"/>
      <c r="G443" s="11"/>
      <c r="H443" s="11"/>
      <c r="I443" s="11"/>
      <c r="J443" s="23"/>
      <c r="K443" s="11"/>
      <c r="L443" s="56"/>
      <c r="M443" s="65"/>
      <c r="N443" s="63"/>
      <c r="O443" s="47"/>
      <c r="P443" s="24"/>
      <c r="Q443" s="58"/>
      <c r="R443" s="24"/>
      <c r="S443" s="24"/>
      <c r="T443" s="58"/>
      <c r="U443" s="24"/>
      <c r="V443" s="24"/>
      <c r="W443" s="58"/>
      <c r="X443" s="24"/>
      <c r="Y443" s="24"/>
      <c r="Z443" s="24"/>
      <c r="AA443" s="24"/>
      <c r="AB443" s="24"/>
      <c r="AC443" s="24"/>
      <c r="AD443" s="48"/>
      <c r="AE443" s="48"/>
      <c r="AF443" s="49"/>
      <c r="AG443" s="49"/>
      <c r="AH443" s="50"/>
      <c r="AI443" s="50"/>
      <c r="AJ443" s="49"/>
      <c r="AK443" s="49"/>
    </row>
    <row r="444" spans="2:37" ht="125.1" customHeight="1" x14ac:dyDescent="0.4">
      <c r="B444" s="51"/>
      <c r="C444" s="11"/>
      <c r="D444" s="23"/>
      <c r="E444" s="11"/>
      <c r="F444" s="46"/>
      <c r="G444" s="11"/>
      <c r="H444" s="11"/>
      <c r="I444" s="11"/>
      <c r="J444" s="23"/>
      <c r="K444" s="11"/>
      <c r="L444" s="56"/>
      <c r="M444" s="65"/>
      <c r="N444" s="63"/>
      <c r="O444" s="47"/>
      <c r="P444" s="24"/>
      <c r="Q444" s="58"/>
      <c r="R444" s="24"/>
      <c r="S444" s="24"/>
      <c r="T444" s="58"/>
      <c r="U444" s="24"/>
      <c r="V444" s="24"/>
      <c r="W444" s="58"/>
      <c r="X444" s="24"/>
      <c r="Y444" s="24"/>
      <c r="Z444" s="24"/>
      <c r="AA444" s="24"/>
      <c r="AB444" s="24"/>
      <c r="AC444" s="24"/>
      <c r="AD444" s="48"/>
      <c r="AE444" s="48"/>
      <c r="AF444" s="49"/>
      <c r="AG444" s="49"/>
      <c r="AH444" s="50"/>
      <c r="AI444" s="50"/>
      <c r="AJ444" s="49"/>
      <c r="AK444" s="49"/>
    </row>
    <row r="445" spans="2:37" ht="125.1" customHeight="1" x14ac:dyDescent="0.4">
      <c r="B445" s="51"/>
      <c r="C445" s="11"/>
      <c r="D445" s="23"/>
      <c r="E445" s="11"/>
      <c r="F445" s="46"/>
      <c r="G445" s="11"/>
      <c r="H445" s="11"/>
      <c r="I445" s="11"/>
      <c r="J445" s="23"/>
      <c r="K445" s="11"/>
      <c r="L445" s="56"/>
      <c r="M445" s="65"/>
      <c r="N445" s="63"/>
      <c r="O445" s="47"/>
      <c r="P445" s="24"/>
      <c r="Q445" s="58"/>
      <c r="R445" s="24"/>
      <c r="S445" s="24"/>
      <c r="T445" s="58"/>
      <c r="U445" s="24"/>
      <c r="V445" s="24"/>
      <c r="W445" s="58"/>
      <c r="X445" s="24"/>
      <c r="Y445" s="24"/>
      <c r="Z445" s="24"/>
      <c r="AA445" s="24"/>
      <c r="AB445" s="24"/>
      <c r="AC445" s="24"/>
      <c r="AD445" s="48"/>
      <c r="AE445" s="48"/>
      <c r="AF445" s="49"/>
      <c r="AG445" s="49"/>
      <c r="AH445" s="50"/>
      <c r="AI445" s="50"/>
      <c r="AJ445" s="49"/>
      <c r="AK445" s="49"/>
    </row>
    <row r="446" spans="2:37" ht="125.1" customHeight="1" x14ac:dyDescent="0.4">
      <c r="B446" s="51"/>
      <c r="C446" s="11"/>
      <c r="D446" s="23"/>
      <c r="E446" s="11"/>
      <c r="F446" s="46"/>
      <c r="G446" s="11"/>
      <c r="H446" s="11"/>
      <c r="I446" s="11"/>
      <c r="J446" s="23"/>
      <c r="K446" s="11"/>
      <c r="L446" s="56"/>
      <c r="M446" s="65"/>
      <c r="N446" s="63"/>
      <c r="O446" s="47"/>
      <c r="P446" s="24"/>
      <c r="Q446" s="58"/>
      <c r="R446" s="24"/>
      <c r="S446" s="24"/>
      <c r="T446" s="58"/>
      <c r="U446" s="24"/>
      <c r="V446" s="24"/>
      <c r="W446" s="58"/>
      <c r="X446" s="24"/>
      <c r="Y446" s="24"/>
      <c r="Z446" s="24"/>
      <c r="AA446" s="24"/>
      <c r="AB446" s="24"/>
      <c r="AC446" s="24"/>
      <c r="AD446" s="48"/>
      <c r="AE446" s="48"/>
      <c r="AF446" s="49"/>
      <c r="AG446" s="49"/>
      <c r="AH446" s="50"/>
      <c r="AI446" s="50"/>
      <c r="AJ446" s="49"/>
      <c r="AK446" s="49"/>
    </row>
    <row r="447" spans="2:37" ht="125.1" customHeight="1" x14ac:dyDescent="0.4">
      <c r="B447" s="51"/>
      <c r="C447" s="11"/>
      <c r="D447" s="23"/>
      <c r="E447" s="11"/>
      <c r="F447" s="46"/>
      <c r="G447" s="11"/>
      <c r="H447" s="11"/>
      <c r="I447" s="11"/>
      <c r="J447" s="23"/>
      <c r="K447" s="11"/>
      <c r="L447" s="56"/>
      <c r="M447" s="65"/>
      <c r="N447" s="63"/>
      <c r="O447" s="47"/>
      <c r="P447" s="24"/>
      <c r="Q447" s="58"/>
      <c r="R447" s="24"/>
      <c r="S447" s="24"/>
      <c r="T447" s="58"/>
      <c r="U447" s="24"/>
      <c r="V447" s="24"/>
      <c r="W447" s="58"/>
      <c r="X447" s="24"/>
      <c r="Y447" s="24"/>
      <c r="Z447" s="24"/>
      <c r="AA447" s="24"/>
      <c r="AB447" s="24"/>
      <c r="AC447" s="24"/>
      <c r="AD447" s="48"/>
      <c r="AE447" s="48"/>
      <c r="AF447" s="49"/>
      <c r="AG447" s="49"/>
      <c r="AH447" s="50"/>
      <c r="AI447" s="50"/>
      <c r="AJ447" s="49"/>
      <c r="AK447" s="49"/>
    </row>
    <row r="448" spans="2:37" ht="125.1" customHeight="1" x14ac:dyDescent="0.4">
      <c r="B448" s="51"/>
      <c r="C448" s="11"/>
      <c r="D448" s="23"/>
      <c r="E448" s="11"/>
      <c r="F448" s="46"/>
      <c r="G448" s="11"/>
      <c r="H448" s="11"/>
      <c r="I448" s="11"/>
      <c r="J448" s="23"/>
      <c r="K448" s="11"/>
      <c r="L448" s="56"/>
      <c r="M448" s="65"/>
      <c r="N448" s="63"/>
      <c r="O448" s="47"/>
      <c r="P448" s="24"/>
      <c r="Q448" s="58"/>
      <c r="R448" s="24"/>
      <c r="S448" s="24"/>
      <c r="T448" s="58"/>
      <c r="U448" s="24"/>
      <c r="V448" s="24"/>
      <c r="W448" s="58"/>
      <c r="X448" s="24"/>
      <c r="Y448" s="24"/>
      <c r="Z448" s="24"/>
      <c r="AA448" s="24"/>
      <c r="AB448" s="24"/>
      <c r="AC448" s="24"/>
      <c r="AD448" s="48"/>
      <c r="AE448" s="48"/>
      <c r="AF448" s="49"/>
      <c r="AG448" s="49"/>
      <c r="AH448" s="50"/>
      <c r="AI448" s="50"/>
      <c r="AJ448" s="49"/>
      <c r="AK448" s="49"/>
    </row>
    <row r="449" spans="2:37" ht="125.1" customHeight="1" x14ac:dyDescent="0.4">
      <c r="B449" s="51"/>
      <c r="C449" s="11"/>
      <c r="D449" s="23"/>
      <c r="E449" s="11"/>
      <c r="F449" s="46"/>
      <c r="G449" s="11"/>
      <c r="H449" s="11"/>
      <c r="I449" s="11"/>
      <c r="J449" s="23"/>
      <c r="K449" s="11"/>
      <c r="L449" s="56"/>
      <c r="M449" s="65"/>
      <c r="N449" s="63"/>
      <c r="O449" s="47"/>
      <c r="P449" s="24"/>
      <c r="Q449" s="58"/>
      <c r="R449" s="24"/>
      <c r="S449" s="24"/>
      <c r="T449" s="58"/>
      <c r="U449" s="24"/>
      <c r="V449" s="24"/>
      <c r="W449" s="58"/>
      <c r="X449" s="24"/>
      <c r="Y449" s="24"/>
      <c r="Z449" s="24"/>
      <c r="AA449" s="24"/>
      <c r="AB449" s="24"/>
      <c r="AC449" s="24"/>
      <c r="AD449" s="48"/>
      <c r="AE449" s="48"/>
      <c r="AF449" s="49"/>
      <c r="AG449" s="49"/>
      <c r="AH449" s="50"/>
      <c r="AI449" s="50"/>
      <c r="AJ449" s="49"/>
      <c r="AK449" s="49"/>
    </row>
  </sheetData>
  <mergeCells count="2">
    <mergeCell ref="AH2:AK2"/>
    <mergeCell ref="AD2:AG2"/>
  </mergeCells>
  <phoneticPr fontId="2" type="noConversion"/>
  <dataValidations count="1">
    <dataValidation type="decimal" allowBlank="1" showInputMessage="1" showErrorMessage="1" sqref="AH97:AI97 AH84:AI84 AH68:AI69 AH128:AI128 AH111:AI111 AH109:AI109 AH115:AI115 AH113:AI113 AH103:AI105 AH90:AI91 AH139:AI140 AH71:AI73 AH87:AI87 AH144:AI144 AH123:AI123 AH149:AI149 AH66:AI66 AH75:AI75">
      <formula1>1</formula1>
      <formula2>100</formula2>
    </dataValidation>
  </dataValidations>
  <pageMargins left="0.56999999999999995" right="0.78740157480314965" top="0.98425196850393704" bottom="0.98425196850393704" header="0.51181102362204722" footer="0.51181102362204722"/>
  <pageSetup paperSize="9" orientation="portrait" horizontalDpi="4294967294" r:id="rId1"/>
  <headerFooter alignWithMargins="0">
    <oddHeader>&amp;C&amp;14Tabela 1. WYKAZ OCZYSZCZALNI ŚCIEKÓW WOJEWÓDZTWA ŁÓDZKIEGO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Arkusze</vt:lpstr>
      </vt:variant>
      <vt:variant>
        <vt:i4>1</vt:i4>
      </vt:variant>
      <vt:variant>
        <vt:lpstr>Wykresy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Baza 2017</vt:lpstr>
      <vt:lpstr>Wykres1</vt:lpstr>
      <vt:lpstr>'Baza 2017'!Tytuły_wydruku</vt:lpstr>
    </vt:vector>
  </TitlesOfParts>
  <Company>WIOŚ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Ryszard Klajs</dc:creator>
  <cp:lastModifiedBy>mariap</cp:lastModifiedBy>
  <cp:lastPrinted>2017-05-05T12:52:28Z</cp:lastPrinted>
  <dcterms:created xsi:type="dcterms:W3CDTF">2002-04-08T12:50:53Z</dcterms:created>
  <dcterms:modified xsi:type="dcterms:W3CDTF">2018-08-24T09:08:33Z</dcterms:modified>
</cp:coreProperties>
</file>