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p\Desktop\"/>
    </mc:Choice>
  </mc:AlternateContent>
  <bookViews>
    <workbookView xWindow="0" yWindow="0" windowWidth="28800" windowHeight="11745"/>
  </bookViews>
  <sheets>
    <sheet name="Baza 2016" sheetId="1" r:id="rId1"/>
  </sheets>
  <definedNames>
    <definedName name="_xlnm._FilterDatabase" localSheetId="0" hidden="1">'Baza 2016'!$B$3:$DW$357</definedName>
    <definedName name="_xlnm.Print_Titles" localSheetId="0">'Baza 2016'!$3:$3</definedName>
  </definedNames>
  <calcPr calcId="152511"/>
</workbook>
</file>

<file path=xl/calcChain.xml><?xml version="1.0" encoding="utf-8"?>
<calcChain xmlns="http://schemas.openxmlformats.org/spreadsheetml/2006/main">
  <c r="V347" i="1" l="1"/>
  <c r="U347" i="1"/>
  <c r="S347" i="1"/>
  <c r="R347" i="1"/>
  <c r="P347" i="1"/>
  <c r="O347" i="1"/>
  <c r="V346" i="1"/>
  <c r="U346" i="1"/>
  <c r="S346" i="1"/>
  <c r="R346" i="1"/>
  <c r="P346" i="1"/>
  <c r="O346" i="1"/>
  <c r="O168" i="1" l="1"/>
  <c r="P146" i="1" l="1"/>
  <c r="O146" i="1" s="1"/>
  <c r="V66" i="1" l="1"/>
  <c r="U66" i="1" s="1"/>
  <c r="S66" i="1"/>
  <c r="R66" i="1" s="1"/>
  <c r="V166" i="1"/>
  <c r="U166" i="1" s="1"/>
  <c r="S166" i="1"/>
  <c r="P166" i="1"/>
  <c r="V178" i="1" l="1"/>
  <c r="U178" i="1" s="1"/>
  <c r="S178" i="1"/>
  <c r="R178" i="1" s="1"/>
  <c r="V81" i="1"/>
  <c r="U81" i="1" s="1"/>
  <c r="S81" i="1"/>
  <c r="R81" i="1" s="1"/>
  <c r="P81" i="1"/>
  <c r="O81" i="1" s="1"/>
  <c r="AB67" i="1" l="1"/>
  <c r="AA67" i="1" s="1"/>
  <c r="Y67" i="1"/>
  <c r="X67" i="1" s="1"/>
  <c r="AB106" i="1"/>
  <c r="Y106" i="1"/>
  <c r="X106" i="1" s="1"/>
  <c r="AB94" i="1" l="1"/>
  <c r="AA94" i="1" s="1"/>
  <c r="Y94" i="1"/>
  <c r="X94" i="1" s="1"/>
  <c r="AB88" i="1"/>
  <c r="AA88" i="1" s="1"/>
  <c r="Y88" i="1"/>
  <c r="X88" i="1" s="1"/>
  <c r="S61" i="1" l="1"/>
  <c r="R61" i="1" s="1"/>
  <c r="V61" i="1"/>
  <c r="U61" i="1" s="1"/>
  <c r="P61" i="1"/>
  <c r="O61" i="1" s="1"/>
  <c r="Y85" i="1" l="1"/>
  <c r="X85" i="1" s="1"/>
  <c r="AB46" i="1"/>
  <c r="AA46" i="1" s="1"/>
  <c r="Y46" i="1"/>
  <c r="X46" i="1" s="1"/>
  <c r="AA27" i="1" l="1"/>
  <c r="Y27" i="1"/>
  <c r="X27" i="1" s="1"/>
  <c r="AB23" i="1" l="1"/>
  <c r="AA23" i="1" s="1"/>
  <c r="Y23" i="1"/>
  <c r="X23" i="1" s="1"/>
  <c r="AB18" i="1"/>
  <c r="AA18" i="1" s="1"/>
  <c r="Y18" i="1"/>
  <c r="X18" i="1" s="1"/>
  <c r="Y16" i="1"/>
  <c r="X16" i="1" s="1"/>
  <c r="AB16" i="1"/>
  <c r="AA16" i="1" s="1"/>
  <c r="AB5" i="1"/>
  <c r="AA5" i="1" s="1"/>
  <c r="Y5" i="1"/>
  <c r="X5" i="1" s="1"/>
  <c r="U47" i="1" l="1"/>
  <c r="S47" i="1"/>
  <c r="R47" i="1" s="1"/>
  <c r="P47" i="1"/>
  <c r="O47" i="1" s="1"/>
  <c r="U187" i="1" l="1"/>
  <c r="S187" i="1"/>
  <c r="R187" i="1" s="1"/>
  <c r="P187" i="1"/>
  <c r="O187" i="1" s="1"/>
  <c r="V185" i="1"/>
  <c r="S185" i="1"/>
  <c r="P185" i="1"/>
  <c r="V75" i="1"/>
  <c r="S75" i="1"/>
  <c r="P75" i="1"/>
  <c r="P60" i="1" l="1"/>
  <c r="O60" i="1" s="1"/>
  <c r="S60" i="1"/>
  <c r="R60" i="1" s="1"/>
  <c r="V60" i="1"/>
  <c r="U60" i="1" s="1"/>
  <c r="P59" i="1" l="1"/>
  <c r="O59" i="1" s="1"/>
  <c r="S59" i="1"/>
  <c r="R59" i="1" s="1"/>
  <c r="V59" i="1"/>
  <c r="U59" i="1" s="1"/>
  <c r="V51" i="1"/>
  <c r="U51" i="1" s="1"/>
  <c r="V45" i="1"/>
  <c r="U45" i="1" s="1"/>
  <c r="V46" i="1"/>
  <c r="U46" i="1" s="1"/>
  <c r="S45" i="1"/>
  <c r="R45" i="1" s="1"/>
  <c r="P45" i="1"/>
  <c r="O45" i="1" s="1"/>
  <c r="V52" i="1"/>
  <c r="U52" i="1" s="1"/>
  <c r="S52" i="1"/>
  <c r="R52" i="1" s="1"/>
  <c r="P52" i="1"/>
  <c r="O52" i="1" s="1"/>
  <c r="S17" i="1"/>
  <c r="R17" i="1" s="1"/>
  <c r="P17" i="1"/>
  <c r="O17" i="1" s="1"/>
  <c r="V36" i="1"/>
  <c r="U36" i="1" s="1"/>
  <c r="V37" i="1"/>
  <c r="U37" i="1" s="1"/>
  <c r="S36" i="1"/>
  <c r="R36" i="1" s="1"/>
  <c r="S37" i="1"/>
  <c r="R37" i="1" s="1"/>
  <c r="P36" i="1"/>
  <c r="O36" i="1" s="1"/>
  <c r="P37" i="1"/>
  <c r="O37" i="1" s="1"/>
  <c r="V35" i="1"/>
  <c r="U35" i="1" s="1"/>
  <c r="S35" i="1"/>
  <c r="R35" i="1" s="1"/>
  <c r="P35" i="1"/>
  <c r="O35" i="1" s="1"/>
  <c r="V48" i="1"/>
  <c r="U48" i="1" s="1"/>
  <c r="S48" i="1"/>
  <c r="R48" i="1" s="1"/>
  <c r="P48" i="1"/>
  <c r="O48" i="1" s="1"/>
  <c r="V74" i="1"/>
  <c r="U74" i="1" s="1"/>
  <c r="S74" i="1"/>
  <c r="R74" i="1" s="1"/>
  <c r="P74" i="1"/>
  <c r="O74" i="1" s="1"/>
  <c r="V100" i="1"/>
  <c r="U100" i="1" s="1"/>
  <c r="S100" i="1"/>
  <c r="R100" i="1" s="1"/>
  <c r="P100" i="1"/>
  <c r="O100" i="1" s="1"/>
  <c r="V98" i="1"/>
  <c r="U98" i="1" s="1"/>
  <c r="S98" i="1"/>
  <c r="R98" i="1" s="1"/>
  <c r="P98" i="1"/>
  <c r="M4" i="1"/>
  <c r="P4" i="1"/>
  <c r="S4" i="1"/>
  <c r="V4" i="1"/>
  <c r="P5" i="1"/>
  <c r="O5" i="1" s="1"/>
  <c r="S5" i="1"/>
  <c r="R5" i="1" s="1"/>
  <c r="V5" i="1"/>
  <c r="U5" i="1" s="1"/>
  <c r="P6" i="1"/>
  <c r="O6" i="1" s="1"/>
  <c r="S6" i="1"/>
  <c r="R6" i="1" s="1"/>
  <c r="V6" i="1"/>
  <c r="U6" i="1" s="1"/>
  <c r="P7" i="1"/>
  <c r="O7" i="1" s="1"/>
  <c r="S7" i="1"/>
  <c r="R7" i="1" s="1"/>
  <c r="V7" i="1"/>
  <c r="U7" i="1" s="1"/>
  <c r="P8" i="1"/>
  <c r="O8" i="1" s="1"/>
  <c r="S8" i="1"/>
  <c r="R8" i="1" s="1"/>
  <c r="V8" i="1"/>
  <c r="U8" i="1" s="1"/>
  <c r="P9" i="1"/>
  <c r="O9" i="1" s="1"/>
  <c r="S9" i="1"/>
  <c r="R9" i="1" s="1"/>
  <c r="P10" i="1"/>
  <c r="O10" i="1" s="1"/>
  <c r="S10" i="1"/>
  <c r="R10" i="1" s="1"/>
  <c r="V10" i="1"/>
  <c r="U10" i="1" s="1"/>
  <c r="P11" i="1"/>
  <c r="O11" i="1" s="1"/>
  <c r="S11" i="1"/>
  <c r="R11" i="1" s="1"/>
  <c r="V11" i="1"/>
  <c r="U11" i="1" s="1"/>
  <c r="P12" i="1"/>
  <c r="O12" i="1" s="1"/>
  <c r="S12" i="1"/>
  <c r="R12" i="1" s="1"/>
  <c r="V12" i="1"/>
  <c r="U12" i="1" s="1"/>
  <c r="P13" i="1"/>
  <c r="O13" i="1" s="1"/>
  <c r="S13" i="1"/>
  <c r="R13" i="1" s="1"/>
  <c r="V13" i="1"/>
  <c r="U13" i="1" s="1"/>
  <c r="P14" i="1"/>
  <c r="O14" i="1" s="1"/>
  <c r="S14" i="1"/>
  <c r="R14" i="1" s="1"/>
  <c r="V14" i="1"/>
  <c r="U14" i="1" s="1"/>
  <c r="P15" i="1"/>
  <c r="O15" i="1" s="1"/>
  <c r="S15" i="1"/>
  <c r="R15" i="1" s="1"/>
  <c r="V15" i="1"/>
  <c r="U15" i="1" s="1"/>
  <c r="P16" i="1"/>
  <c r="O16" i="1" s="1"/>
  <c r="S16" i="1"/>
  <c r="R16" i="1" s="1"/>
  <c r="V16" i="1"/>
  <c r="U16" i="1" s="1"/>
  <c r="P18" i="1"/>
  <c r="O18" i="1" s="1"/>
  <c r="S18" i="1"/>
  <c r="R18" i="1" s="1"/>
  <c r="V18" i="1"/>
  <c r="P19" i="1"/>
  <c r="O19" i="1" s="1"/>
  <c r="S19" i="1"/>
  <c r="R19" i="1" s="1"/>
  <c r="V19" i="1"/>
  <c r="U19" i="1" s="1"/>
  <c r="P20" i="1"/>
  <c r="O20" i="1" s="1"/>
  <c r="S20" i="1"/>
  <c r="R20" i="1" s="1"/>
  <c r="V20" i="1"/>
  <c r="U20" i="1" s="1"/>
  <c r="P21" i="1"/>
  <c r="O21" i="1" s="1"/>
  <c r="S21" i="1"/>
  <c r="R21" i="1" s="1"/>
  <c r="V21" i="1"/>
  <c r="U21" i="1" s="1"/>
  <c r="P22" i="1"/>
  <c r="O22" i="1" s="1"/>
  <c r="S22" i="1"/>
  <c r="R22" i="1" s="1"/>
  <c r="V22" i="1"/>
  <c r="U22" i="1" s="1"/>
  <c r="P23" i="1"/>
  <c r="O23" i="1" s="1"/>
  <c r="S23" i="1"/>
  <c r="R23" i="1" s="1"/>
  <c r="V23" i="1"/>
  <c r="U23" i="1" s="1"/>
  <c r="P24" i="1"/>
  <c r="O24" i="1" s="1"/>
  <c r="S24" i="1"/>
  <c r="R24" i="1" s="1"/>
  <c r="V24" i="1"/>
  <c r="U24" i="1" s="1"/>
  <c r="P25" i="1"/>
  <c r="O25" i="1" s="1"/>
  <c r="S25" i="1"/>
  <c r="R25" i="1" s="1"/>
  <c r="V25" i="1"/>
  <c r="U25" i="1" s="1"/>
  <c r="P26" i="1"/>
  <c r="O26" i="1" s="1"/>
  <c r="S26" i="1"/>
  <c r="R26" i="1" s="1"/>
  <c r="V26" i="1"/>
  <c r="U26" i="1" s="1"/>
  <c r="P27" i="1"/>
  <c r="O27" i="1" s="1"/>
  <c r="S27" i="1"/>
  <c r="R27" i="1" s="1"/>
  <c r="V27" i="1"/>
  <c r="U27" i="1" s="1"/>
  <c r="P28" i="1"/>
  <c r="O28" i="1" s="1"/>
  <c r="S28" i="1"/>
  <c r="R28" i="1" s="1"/>
  <c r="V28" i="1"/>
  <c r="U28" i="1" s="1"/>
  <c r="P29" i="1"/>
  <c r="O29" i="1" s="1"/>
  <c r="S29" i="1"/>
  <c r="R29" i="1" s="1"/>
  <c r="V29" i="1"/>
  <c r="U29" i="1" s="1"/>
  <c r="P30" i="1"/>
  <c r="O30" i="1" s="1"/>
  <c r="S30" i="1"/>
  <c r="R30" i="1" s="1"/>
  <c r="V30" i="1"/>
  <c r="U30" i="1" s="1"/>
  <c r="P31" i="1"/>
  <c r="O31" i="1" s="1"/>
  <c r="S31" i="1"/>
  <c r="R31" i="1" s="1"/>
  <c r="V31" i="1"/>
  <c r="U31" i="1" s="1"/>
  <c r="V32" i="1"/>
  <c r="U32" i="1" s="1"/>
  <c r="P33" i="1"/>
  <c r="O33" i="1" s="1"/>
  <c r="S33" i="1"/>
  <c r="R33" i="1" s="1"/>
  <c r="V33" i="1"/>
  <c r="U33" i="1" s="1"/>
  <c r="P34" i="1"/>
  <c r="O34" i="1" s="1"/>
  <c r="S34" i="1"/>
  <c r="R34" i="1" s="1"/>
  <c r="V34" i="1"/>
  <c r="U34" i="1" s="1"/>
  <c r="P38" i="1"/>
  <c r="O38" i="1" s="1"/>
  <c r="S38" i="1"/>
  <c r="R38" i="1" s="1"/>
  <c r="V38" i="1"/>
  <c r="U38" i="1" s="1"/>
  <c r="P39" i="1"/>
  <c r="O39" i="1" s="1"/>
  <c r="S39" i="1"/>
  <c r="R39" i="1" s="1"/>
  <c r="V39" i="1"/>
  <c r="U39" i="1" s="1"/>
  <c r="P40" i="1"/>
  <c r="O40" i="1" s="1"/>
  <c r="S40" i="1"/>
  <c r="R40" i="1" s="1"/>
  <c r="V40" i="1"/>
  <c r="U40" i="1" s="1"/>
  <c r="V41" i="1"/>
  <c r="U41" i="1" s="1"/>
  <c r="P42" i="1"/>
  <c r="O42" i="1" s="1"/>
  <c r="S42" i="1"/>
  <c r="R42" i="1" s="1"/>
  <c r="V42" i="1"/>
  <c r="U42" i="1" s="1"/>
  <c r="S43" i="1"/>
  <c r="R43" i="1" s="1"/>
  <c r="V43" i="1"/>
  <c r="U43" i="1" s="1"/>
  <c r="S44" i="1"/>
  <c r="R44" i="1" s="1"/>
  <c r="V44" i="1"/>
  <c r="U44" i="1" s="1"/>
  <c r="P46" i="1"/>
  <c r="O46" i="1" s="1"/>
  <c r="S46" i="1"/>
  <c r="R46" i="1" s="1"/>
  <c r="P49" i="1"/>
  <c r="O49" i="1" s="1"/>
  <c r="S49" i="1"/>
  <c r="R49" i="1" s="1"/>
  <c r="V49" i="1"/>
  <c r="U49" i="1" s="1"/>
  <c r="P50" i="1"/>
  <c r="O50" i="1" s="1"/>
  <c r="S50" i="1"/>
  <c r="R50" i="1" s="1"/>
  <c r="V50" i="1"/>
  <c r="U50" i="1" s="1"/>
  <c r="P53" i="1"/>
  <c r="O53" i="1" s="1"/>
  <c r="S53" i="1"/>
  <c r="R53" i="1" s="1"/>
  <c r="V53" i="1"/>
  <c r="U53" i="1" s="1"/>
  <c r="P54" i="1"/>
  <c r="O54" i="1" s="1"/>
  <c r="S54" i="1"/>
  <c r="R54" i="1" s="1"/>
  <c r="V54" i="1"/>
  <c r="U54" i="1" s="1"/>
  <c r="P55" i="1"/>
  <c r="O55" i="1" s="1"/>
  <c r="S55" i="1"/>
  <c r="R55" i="1" s="1"/>
  <c r="V55" i="1"/>
  <c r="U55" i="1" s="1"/>
  <c r="P56" i="1"/>
  <c r="O56" i="1" s="1"/>
  <c r="S56" i="1"/>
  <c r="R56" i="1" s="1"/>
  <c r="V56" i="1"/>
  <c r="U56" i="1" s="1"/>
  <c r="P57" i="1"/>
  <c r="O57" i="1" s="1"/>
  <c r="S57" i="1"/>
  <c r="R57" i="1" s="1"/>
  <c r="V57" i="1"/>
  <c r="U57" i="1" s="1"/>
  <c r="P58" i="1"/>
  <c r="O58" i="1" s="1"/>
  <c r="S58" i="1"/>
  <c r="R58" i="1" s="1"/>
  <c r="V58" i="1"/>
  <c r="U58" i="1" s="1"/>
  <c r="P62" i="1"/>
  <c r="O62" i="1" s="1"/>
  <c r="S62" i="1"/>
  <c r="R62" i="1" s="1"/>
  <c r="V62" i="1"/>
  <c r="U62" i="1" s="1"/>
  <c r="P63" i="1"/>
  <c r="O63" i="1" s="1"/>
  <c r="S63" i="1"/>
  <c r="R63" i="1" s="1"/>
  <c r="V63" i="1"/>
  <c r="U63" i="1" s="1"/>
  <c r="Y63" i="1"/>
  <c r="X63" i="1" s="1"/>
  <c r="AB63" i="1"/>
  <c r="AA63" i="1" s="1"/>
  <c r="P64" i="1"/>
  <c r="O64" i="1" s="1"/>
  <c r="S64" i="1"/>
  <c r="R64" i="1" s="1"/>
  <c r="V64" i="1"/>
  <c r="U64" i="1" s="1"/>
  <c r="P65" i="1"/>
  <c r="O65" i="1" s="1"/>
  <c r="S65" i="1"/>
  <c r="R65" i="1" s="1"/>
  <c r="V65" i="1"/>
  <c r="U65" i="1" s="1"/>
  <c r="O66" i="1"/>
  <c r="P67" i="1"/>
  <c r="O67" i="1" s="1"/>
  <c r="S67" i="1"/>
  <c r="R67" i="1" s="1"/>
  <c r="V67" i="1"/>
  <c r="U67" i="1" s="1"/>
  <c r="P68" i="1"/>
  <c r="O68" i="1" s="1"/>
  <c r="S68" i="1"/>
  <c r="R68" i="1" s="1"/>
  <c r="V68" i="1"/>
  <c r="U68" i="1" s="1"/>
  <c r="P69" i="1"/>
  <c r="O69" i="1" s="1"/>
  <c r="S69" i="1"/>
  <c r="R69" i="1" s="1"/>
  <c r="V69" i="1"/>
  <c r="U69" i="1" s="1"/>
  <c r="P70" i="1"/>
  <c r="O70" i="1" s="1"/>
  <c r="S70" i="1"/>
  <c r="R70" i="1" s="1"/>
  <c r="V70" i="1"/>
  <c r="U70" i="1" s="1"/>
  <c r="P71" i="1"/>
  <c r="O71" i="1" s="1"/>
  <c r="S71" i="1"/>
  <c r="R71" i="1" s="1"/>
  <c r="V71" i="1"/>
  <c r="U71" i="1" s="1"/>
  <c r="P72" i="1"/>
  <c r="O72" i="1" s="1"/>
  <c r="S72" i="1"/>
  <c r="R72" i="1" s="1"/>
  <c r="V72" i="1"/>
  <c r="U72" i="1" s="1"/>
  <c r="P73" i="1"/>
  <c r="O73" i="1" s="1"/>
  <c r="S73" i="1"/>
  <c r="R73" i="1" s="1"/>
  <c r="V73" i="1"/>
  <c r="U73" i="1" s="1"/>
  <c r="O75" i="1"/>
  <c r="R75" i="1"/>
  <c r="U75" i="1"/>
  <c r="P76" i="1"/>
  <c r="O76" i="1" s="1"/>
  <c r="S76" i="1"/>
  <c r="R76" i="1" s="1"/>
  <c r="V76" i="1"/>
  <c r="U76" i="1" s="1"/>
  <c r="P77" i="1"/>
  <c r="O77" i="1" s="1"/>
  <c r="S77" i="1"/>
  <c r="R77" i="1" s="1"/>
  <c r="V77" i="1"/>
  <c r="U77" i="1" s="1"/>
  <c r="P78" i="1"/>
  <c r="O78" i="1" s="1"/>
  <c r="S78" i="1"/>
  <c r="R78" i="1" s="1"/>
  <c r="Y78" i="1"/>
  <c r="X78" i="1" s="1"/>
  <c r="AB78" i="1"/>
  <c r="AA78" i="1" s="1"/>
  <c r="P79" i="1"/>
  <c r="P82" i="1"/>
  <c r="O82" i="1" s="1"/>
  <c r="S82" i="1"/>
  <c r="R82" i="1" s="1"/>
  <c r="V82" i="1"/>
  <c r="U82" i="1" s="1"/>
  <c r="P83" i="1"/>
  <c r="O83" i="1" s="1"/>
  <c r="S83" i="1"/>
  <c r="R83" i="1" s="1"/>
  <c r="V83" i="1"/>
  <c r="U83" i="1" s="1"/>
  <c r="P84" i="1"/>
  <c r="O84" i="1" s="1"/>
  <c r="S84" i="1"/>
  <c r="R84" i="1" s="1"/>
  <c r="V84" i="1"/>
  <c r="U84" i="1" s="1"/>
  <c r="P85" i="1"/>
  <c r="O85" i="1" s="1"/>
  <c r="S85" i="1"/>
  <c r="R85" i="1" s="1"/>
  <c r="V85" i="1"/>
  <c r="U85" i="1" s="1"/>
  <c r="AB85" i="1"/>
  <c r="AA85" i="1" s="1"/>
  <c r="P86" i="1"/>
  <c r="O86" i="1" s="1"/>
  <c r="S86" i="1"/>
  <c r="R86" i="1" s="1"/>
  <c r="V86" i="1"/>
  <c r="U86" i="1" s="1"/>
  <c r="P87" i="1"/>
  <c r="O87" i="1" s="1"/>
  <c r="S87" i="1"/>
  <c r="R87" i="1" s="1"/>
  <c r="V87" i="1"/>
  <c r="U87" i="1" s="1"/>
  <c r="P88" i="1"/>
  <c r="O88" i="1" s="1"/>
  <c r="S88" i="1"/>
  <c r="R88" i="1" s="1"/>
  <c r="V88" i="1"/>
  <c r="U88" i="1" s="1"/>
  <c r="P89" i="1"/>
  <c r="O89" i="1" s="1"/>
  <c r="S89" i="1"/>
  <c r="R89" i="1" s="1"/>
  <c r="V89" i="1"/>
  <c r="U89" i="1" s="1"/>
  <c r="P90" i="1"/>
  <c r="O90" i="1" s="1"/>
  <c r="S90" i="1"/>
  <c r="R90" i="1" s="1"/>
  <c r="V90" i="1"/>
  <c r="U90" i="1" s="1"/>
  <c r="P91" i="1"/>
  <c r="O91" i="1" s="1"/>
  <c r="S91" i="1"/>
  <c r="R91" i="1" s="1"/>
  <c r="V91" i="1"/>
  <c r="U91" i="1" s="1"/>
  <c r="P92" i="1"/>
  <c r="O92" i="1" s="1"/>
  <c r="S92" i="1"/>
  <c r="R92" i="1" s="1"/>
  <c r="V92" i="1"/>
  <c r="U92" i="1" s="1"/>
  <c r="P93" i="1"/>
  <c r="O93" i="1" s="1"/>
  <c r="S93" i="1"/>
  <c r="R93" i="1" s="1"/>
  <c r="V93" i="1"/>
  <c r="U93" i="1" s="1"/>
  <c r="P94" i="1"/>
  <c r="O94" i="1" s="1"/>
  <c r="S94" i="1"/>
  <c r="R94" i="1" s="1"/>
  <c r="V94" i="1"/>
  <c r="U94" i="1" s="1"/>
  <c r="P95" i="1"/>
  <c r="O95" i="1" s="1"/>
  <c r="S95" i="1"/>
  <c r="R95" i="1" s="1"/>
  <c r="V95" i="1"/>
  <c r="U95" i="1" s="1"/>
  <c r="S96" i="1"/>
  <c r="R96" i="1" s="1"/>
  <c r="V96" i="1"/>
  <c r="U96" i="1" s="1"/>
  <c r="O97" i="1"/>
  <c r="R97" i="1"/>
  <c r="U97" i="1"/>
  <c r="O98" i="1"/>
  <c r="P99" i="1"/>
  <c r="O99" i="1" s="1"/>
  <c r="S99" i="1"/>
  <c r="R99" i="1" s="1"/>
  <c r="V99" i="1"/>
  <c r="U99" i="1" s="1"/>
  <c r="P101" i="1"/>
  <c r="O101" i="1" s="1"/>
  <c r="S101" i="1"/>
  <c r="R101" i="1" s="1"/>
  <c r="V101" i="1"/>
  <c r="U101" i="1" s="1"/>
  <c r="P102" i="1"/>
  <c r="O102" i="1" s="1"/>
  <c r="S102" i="1"/>
  <c r="R102" i="1" s="1"/>
  <c r="V102" i="1"/>
  <c r="U102" i="1" s="1"/>
  <c r="P103" i="1"/>
  <c r="O103" i="1" s="1"/>
  <c r="S103" i="1"/>
  <c r="R103" i="1" s="1"/>
  <c r="V103" i="1"/>
  <c r="U103" i="1" s="1"/>
  <c r="P104" i="1"/>
  <c r="O104" i="1" s="1"/>
  <c r="S104" i="1"/>
  <c r="R104" i="1" s="1"/>
  <c r="V104" i="1"/>
  <c r="U104" i="1" s="1"/>
  <c r="P105" i="1"/>
  <c r="O105" i="1" s="1"/>
  <c r="S105" i="1"/>
  <c r="R105" i="1" s="1"/>
  <c r="V105" i="1"/>
  <c r="U105" i="1" s="1"/>
  <c r="P106" i="1"/>
  <c r="O106" i="1" s="1"/>
  <c r="S106" i="1"/>
  <c r="R106" i="1" s="1"/>
  <c r="V106" i="1"/>
  <c r="U106" i="1" s="1"/>
  <c r="AA106" i="1"/>
  <c r="P107" i="1"/>
  <c r="O107" i="1" s="1"/>
  <c r="S107" i="1"/>
  <c r="R107" i="1" s="1"/>
  <c r="V107" i="1"/>
  <c r="U107" i="1" s="1"/>
  <c r="P108" i="1"/>
  <c r="O108" i="1" s="1"/>
  <c r="S108" i="1"/>
  <c r="R108" i="1" s="1"/>
  <c r="V108" i="1"/>
  <c r="U108" i="1" s="1"/>
  <c r="P109" i="1"/>
  <c r="O109" i="1" s="1"/>
  <c r="S109" i="1"/>
  <c r="R109" i="1" s="1"/>
  <c r="V109" i="1"/>
  <c r="U109" i="1" s="1"/>
  <c r="P110" i="1"/>
  <c r="O110" i="1" s="1"/>
  <c r="S110" i="1"/>
  <c r="R110" i="1" s="1"/>
  <c r="V110" i="1"/>
  <c r="U110" i="1" s="1"/>
  <c r="P111" i="1"/>
  <c r="O111" i="1" s="1"/>
  <c r="S111" i="1"/>
  <c r="R111" i="1" s="1"/>
  <c r="V111" i="1"/>
  <c r="U111" i="1" s="1"/>
  <c r="P112" i="1"/>
  <c r="O112" i="1" s="1"/>
  <c r="S112" i="1"/>
  <c r="R112" i="1" s="1"/>
  <c r="V112" i="1"/>
  <c r="U112" i="1" s="1"/>
  <c r="P113" i="1"/>
  <c r="O113" i="1" s="1"/>
  <c r="S113" i="1"/>
  <c r="R113" i="1" s="1"/>
  <c r="V113" i="1"/>
  <c r="U113" i="1" s="1"/>
  <c r="P114" i="1"/>
  <c r="O114" i="1" s="1"/>
  <c r="S114" i="1"/>
  <c r="R114" i="1" s="1"/>
  <c r="V114" i="1"/>
  <c r="U114" i="1" s="1"/>
  <c r="P115" i="1"/>
  <c r="O115" i="1" s="1"/>
  <c r="S115" i="1"/>
  <c r="R115" i="1" s="1"/>
  <c r="V115" i="1"/>
  <c r="U115" i="1" s="1"/>
  <c r="P116" i="1"/>
  <c r="O116" i="1" s="1"/>
  <c r="S116" i="1"/>
  <c r="R116" i="1" s="1"/>
  <c r="V116" i="1"/>
  <c r="U116" i="1" s="1"/>
  <c r="P117" i="1"/>
  <c r="O117" i="1" s="1"/>
  <c r="S117" i="1"/>
  <c r="R117" i="1" s="1"/>
  <c r="V117" i="1"/>
  <c r="U117" i="1" s="1"/>
  <c r="P118" i="1"/>
  <c r="O118" i="1" s="1"/>
  <c r="S118" i="1"/>
  <c r="R118" i="1" s="1"/>
  <c r="V118" i="1"/>
  <c r="U118" i="1" s="1"/>
  <c r="P119" i="1"/>
  <c r="O119" i="1" s="1"/>
  <c r="S119" i="1"/>
  <c r="R119" i="1" s="1"/>
  <c r="V119" i="1"/>
  <c r="U119" i="1" s="1"/>
  <c r="P120" i="1"/>
  <c r="O120" i="1" s="1"/>
  <c r="S120" i="1"/>
  <c r="R120" i="1" s="1"/>
  <c r="V120" i="1"/>
  <c r="U120" i="1" s="1"/>
  <c r="P121" i="1"/>
  <c r="O121" i="1" s="1"/>
  <c r="S121" i="1"/>
  <c r="R121" i="1" s="1"/>
  <c r="V121" i="1"/>
  <c r="U121" i="1" s="1"/>
  <c r="P122" i="1"/>
  <c r="O122" i="1" s="1"/>
  <c r="S122" i="1"/>
  <c r="R122" i="1" s="1"/>
  <c r="V122" i="1"/>
  <c r="U122" i="1" s="1"/>
  <c r="P123" i="1"/>
  <c r="O123" i="1" s="1"/>
  <c r="S123" i="1"/>
  <c r="R123" i="1" s="1"/>
  <c r="V123" i="1"/>
  <c r="U123" i="1" s="1"/>
  <c r="P124" i="1"/>
  <c r="O124" i="1" s="1"/>
  <c r="S124" i="1"/>
  <c r="R124" i="1" s="1"/>
  <c r="V124" i="1"/>
  <c r="U124" i="1" s="1"/>
  <c r="P125" i="1"/>
  <c r="O125" i="1" s="1"/>
  <c r="S125" i="1"/>
  <c r="R125" i="1" s="1"/>
  <c r="V125" i="1"/>
  <c r="U125" i="1" s="1"/>
  <c r="P126" i="1"/>
  <c r="O126" i="1" s="1"/>
  <c r="S126" i="1"/>
  <c r="R126" i="1" s="1"/>
  <c r="V126" i="1"/>
  <c r="U126" i="1" s="1"/>
  <c r="P127" i="1"/>
  <c r="O127" i="1" s="1"/>
  <c r="S127" i="1"/>
  <c r="R127" i="1" s="1"/>
  <c r="V127" i="1"/>
  <c r="U127" i="1" s="1"/>
  <c r="P128" i="1"/>
  <c r="O128" i="1" s="1"/>
  <c r="S128" i="1"/>
  <c r="R128" i="1" s="1"/>
  <c r="V128" i="1"/>
  <c r="U128" i="1" s="1"/>
  <c r="P129" i="1"/>
  <c r="O129" i="1" s="1"/>
  <c r="S129" i="1"/>
  <c r="R129" i="1" s="1"/>
  <c r="V129" i="1"/>
  <c r="U129" i="1" s="1"/>
  <c r="P130" i="1"/>
  <c r="O130" i="1" s="1"/>
  <c r="S130" i="1"/>
  <c r="R130" i="1" s="1"/>
  <c r="V130" i="1"/>
  <c r="U130" i="1" s="1"/>
  <c r="P131" i="1"/>
  <c r="O131" i="1" s="1"/>
  <c r="S131" i="1"/>
  <c r="R131" i="1" s="1"/>
  <c r="V131" i="1"/>
  <c r="U131" i="1" s="1"/>
  <c r="P132" i="1"/>
  <c r="O132" i="1" s="1"/>
  <c r="S132" i="1"/>
  <c r="R132" i="1" s="1"/>
  <c r="P133" i="1"/>
  <c r="O133" i="1" s="1"/>
  <c r="S133" i="1"/>
  <c r="R133" i="1" s="1"/>
  <c r="V133" i="1"/>
  <c r="U133" i="1" s="1"/>
  <c r="P134" i="1"/>
  <c r="O134" i="1" s="1"/>
  <c r="S134" i="1"/>
  <c r="R134" i="1" s="1"/>
  <c r="V134" i="1"/>
  <c r="U134" i="1" s="1"/>
  <c r="P135" i="1"/>
  <c r="O135" i="1" s="1"/>
  <c r="S135" i="1"/>
  <c r="R135" i="1" s="1"/>
  <c r="V135" i="1"/>
  <c r="U135" i="1" s="1"/>
  <c r="P136" i="1"/>
  <c r="O136" i="1" s="1"/>
  <c r="S136" i="1"/>
  <c r="R136" i="1" s="1"/>
  <c r="V136" i="1"/>
  <c r="U136" i="1" s="1"/>
  <c r="P137" i="1"/>
  <c r="O137" i="1" s="1"/>
  <c r="S137" i="1"/>
  <c r="R137" i="1" s="1"/>
  <c r="V137" i="1"/>
  <c r="U137" i="1" s="1"/>
  <c r="P138" i="1"/>
  <c r="O138" i="1" s="1"/>
  <c r="S138" i="1"/>
  <c r="R138" i="1" s="1"/>
  <c r="V138" i="1"/>
  <c r="U138" i="1" s="1"/>
  <c r="P139" i="1"/>
  <c r="O139" i="1" s="1"/>
  <c r="S139" i="1"/>
  <c r="R139" i="1" s="1"/>
  <c r="V139" i="1"/>
  <c r="U139" i="1" s="1"/>
  <c r="P140" i="1"/>
  <c r="O140" i="1" s="1"/>
  <c r="S140" i="1"/>
  <c r="R140" i="1" s="1"/>
  <c r="V140" i="1"/>
  <c r="U140" i="1" s="1"/>
  <c r="P141" i="1"/>
  <c r="O141" i="1" s="1"/>
  <c r="S141" i="1"/>
  <c r="R141" i="1" s="1"/>
  <c r="V141" i="1"/>
  <c r="U141" i="1" s="1"/>
  <c r="P142" i="1"/>
  <c r="O142" i="1" s="1"/>
  <c r="S142" i="1"/>
  <c r="R142" i="1" s="1"/>
  <c r="V142" i="1"/>
  <c r="U142" i="1" s="1"/>
  <c r="P143" i="1"/>
  <c r="O143" i="1" s="1"/>
  <c r="S143" i="1"/>
  <c r="R143" i="1" s="1"/>
  <c r="V143" i="1"/>
  <c r="U143" i="1" s="1"/>
  <c r="P144" i="1"/>
  <c r="O144" i="1" s="1"/>
  <c r="S144" i="1"/>
  <c r="R144" i="1" s="1"/>
  <c r="V144" i="1"/>
  <c r="U144" i="1" s="1"/>
  <c r="P145" i="1"/>
  <c r="O145" i="1" s="1"/>
  <c r="S145" i="1"/>
  <c r="R145" i="1" s="1"/>
  <c r="V145" i="1"/>
  <c r="U145" i="1" s="1"/>
  <c r="V146" i="1"/>
  <c r="U146" i="1" s="1"/>
  <c r="P147" i="1"/>
  <c r="O147" i="1" s="1"/>
  <c r="S147" i="1"/>
  <c r="R147" i="1" s="1"/>
  <c r="V147" i="1"/>
  <c r="U147" i="1" s="1"/>
  <c r="P148" i="1"/>
  <c r="O148" i="1" s="1"/>
  <c r="S148" i="1"/>
  <c r="R148" i="1" s="1"/>
  <c r="V148" i="1"/>
  <c r="U148" i="1" s="1"/>
  <c r="V149" i="1"/>
  <c r="U149" i="1" s="1"/>
  <c r="P150" i="1"/>
  <c r="O150" i="1" s="1"/>
  <c r="S150" i="1"/>
  <c r="R150" i="1" s="1"/>
  <c r="V150" i="1"/>
  <c r="U150" i="1" s="1"/>
  <c r="P152" i="1"/>
  <c r="O152" i="1" s="1"/>
  <c r="S152" i="1"/>
  <c r="R152" i="1" s="1"/>
  <c r="V152" i="1"/>
  <c r="U152" i="1" s="1"/>
  <c r="P153" i="1"/>
  <c r="O153" i="1" s="1"/>
  <c r="S153" i="1"/>
  <c r="R153" i="1" s="1"/>
  <c r="V153" i="1"/>
  <c r="U153" i="1" s="1"/>
  <c r="P154" i="1"/>
  <c r="O154" i="1" s="1"/>
  <c r="S154" i="1"/>
  <c r="R154" i="1" s="1"/>
  <c r="V154" i="1"/>
  <c r="U154" i="1" s="1"/>
  <c r="P155" i="1"/>
  <c r="O155" i="1" s="1"/>
  <c r="S155" i="1"/>
  <c r="R155" i="1" s="1"/>
  <c r="V155" i="1"/>
  <c r="U155" i="1" s="1"/>
  <c r="P156" i="1"/>
  <c r="O156" i="1" s="1"/>
  <c r="S156" i="1"/>
  <c r="R156" i="1" s="1"/>
  <c r="V156" i="1"/>
  <c r="U156" i="1" s="1"/>
  <c r="V157" i="1"/>
  <c r="U157" i="1" s="1"/>
  <c r="V158" i="1"/>
  <c r="U158" i="1" s="1"/>
  <c r="P159" i="1"/>
  <c r="O159" i="1" s="1"/>
  <c r="S159" i="1"/>
  <c r="R159" i="1" s="1"/>
  <c r="V159" i="1"/>
  <c r="U159" i="1" s="1"/>
  <c r="P160" i="1"/>
  <c r="O160" i="1" s="1"/>
  <c r="S160" i="1"/>
  <c r="R160" i="1" s="1"/>
  <c r="V160" i="1"/>
  <c r="U160" i="1" s="1"/>
  <c r="P161" i="1"/>
  <c r="O161" i="1" s="1"/>
  <c r="S161" i="1"/>
  <c r="R161" i="1" s="1"/>
  <c r="V161" i="1"/>
  <c r="U161" i="1" s="1"/>
  <c r="P162" i="1"/>
  <c r="O162" i="1" s="1"/>
  <c r="S162" i="1"/>
  <c r="R162" i="1" s="1"/>
  <c r="V162" i="1"/>
  <c r="U162" i="1" s="1"/>
  <c r="P163" i="1"/>
  <c r="O163" i="1" s="1"/>
  <c r="S163" i="1"/>
  <c r="R163" i="1" s="1"/>
  <c r="V163" i="1"/>
  <c r="U163" i="1" s="1"/>
  <c r="P164" i="1"/>
  <c r="O164" i="1" s="1"/>
  <c r="S164" i="1"/>
  <c r="R164" i="1" s="1"/>
  <c r="V164" i="1"/>
  <c r="U164" i="1" s="1"/>
  <c r="P165" i="1"/>
  <c r="O165" i="1" s="1"/>
  <c r="S165" i="1"/>
  <c r="R165" i="1" s="1"/>
  <c r="V165" i="1"/>
  <c r="U165" i="1" s="1"/>
  <c r="O166" i="1"/>
  <c r="R166" i="1"/>
  <c r="P167" i="1"/>
  <c r="O167" i="1" s="1"/>
  <c r="S167" i="1"/>
  <c r="R167" i="1" s="1"/>
  <c r="V167" i="1"/>
  <c r="U167" i="1" s="1"/>
  <c r="P168" i="1"/>
  <c r="S168" i="1"/>
  <c r="R168" i="1" s="1"/>
  <c r="V168" i="1"/>
  <c r="U168" i="1" s="1"/>
  <c r="P169" i="1"/>
  <c r="O169" i="1" s="1"/>
  <c r="S169" i="1"/>
  <c r="R169" i="1" s="1"/>
  <c r="V169" i="1"/>
  <c r="U169" i="1" s="1"/>
  <c r="Y169" i="1"/>
  <c r="X169" i="1" s="1"/>
  <c r="AB169" i="1"/>
  <c r="AA169" i="1" s="1"/>
  <c r="P170" i="1"/>
  <c r="O170" i="1" s="1"/>
  <c r="S170" i="1"/>
  <c r="R170" i="1" s="1"/>
  <c r="V170" i="1"/>
  <c r="U170" i="1" s="1"/>
  <c r="P171" i="1"/>
  <c r="O171" i="1" s="1"/>
  <c r="S171" i="1"/>
  <c r="R171" i="1" s="1"/>
  <c r="V171" i="1"/>
  <c r="U171" i="1" s="1"/>
  <c r="P173" i="1"/>
  <c r="O173" i="1" s="1"/>
  <c r="S173" i="1"/>
  <c r="R173" i="1" s="1"/>
  <c r="V173" i="1"/>
  <c r="U173" i="1" s="1"/>
  <c r="P174" i="1"/>
  <c r="O174" i="1" s="1"/>
  <c r="S174" i="1"/>
  <c r="R174" i="1" s="1"/>
  <c r="V174" i="1"/>
  <c r="U174" i="1" s="1"/>
  <c r="P175" i="1"/>
  <c r="O175" i="1" s="1"/>
  <c r="S175" i="1"/>
  <c r="R175" i="1" s="1"/>
  <c r="V175" i="1"/>
  <c r="U175" i="1" s="1"/>
  <c r="P176" i="1"/>
  <c r="O176" i="1" s="1"/>
  <c r="S176" i="1"/>
  <c r="R176" i="1" s="1"/>
  <c r="V176" i="1"/>
  <c r="U176" i="1" s="1"/>
  <c r="P177" i="1"/>
  <c r="O177" i="1" s="1"/>
  <c r="S177" i="1"/>
  <c r="R177" i="1" s="1"/>
  <c r="V177" i="1"/>
  <c r="U177" i="1" s="1"/>
  <c r="P178" i="1"/>
  <c r="O178" i="1" s="1"/>
  <c r="P179" i="1"/>
  <c r="O179" i="1" s="1"/>
  <c r="S179" i="1"/>
  <c r="R179" i="1" s="1"/>
  <c r="V179" i="1"/>
  <c r="U179" i="1" s="1"/>
  <c r="P180" i="1"/>
  <c r="O180" i="1" s="1"/>
  <c r="S180" i="1"/>
  <c r="R180" i="1" s="1"/>
  <c r="V180" i="1"/>
  <c r="U180" i="1" s="1"/>
  <c r="P181" i="1"/>
  <c r="O181" i="1" s="1"/>
  <c r="S181" i="1"/>
  <c r="R181" i="1" s="1"/>
  <c r="V181" i="1"/>
  <c r="U181" i="1" s="1"/>
  <c r="P182" i="1"/>
  <c r="O182" i="1" s="1"/>
  <c r="S182" i="1"/>
  <c r="R182" i="1" s="1"/>
  <c r="V182" i="1"/>
  <c r="U182" i="1" s="1"/>
  <c r="Y182" i="1"/>
  <c r="X182" i="1" s="1"/>
  <c r="AB182" i="1"/>
  <c r="AA182" i="1" s="1"/>
  <c r="P183" i="1"/>
  <c r="O183" i="1" s="1"/>
  <c r="S183" i="1"/>
  <c r="R183" i="1" s="1"/>
  <c r="V183" i="1"/>
  <c r="U183" i="1" s="1"/>
  <c r="P184" i="1"/>
  <c r="O184" i="1" s="1"/>
  <c r="S184" i="1"/>
  <c r="R184" i="1" s="1"/>
  <c r="V184" i="1"/>
  <c r="U184" i="1" s="1"/>
  <c r="O185" i="1"/>
  <c r="R185" i="1"/>
  <c r="U185" i="1"/>
  <c r="P186" i="1"/>
  <c r="O186" i="1" s="1"/>
  <c r="S186" i="1"/>
  <c r="R186" i="1" s="1"/>
  <c r="V186" i="1"/>
  <c r="U186" i="1" s="1"/>
  <c r="O188" i="1"/>
  <c r="R188" i="1"/>
  <c r="U188" i="1"/>
  <c r="P189" i="1"/>
  <c r="O189" i="1" s="1"/>
  <c r="S189" i="1"/>
  <c r="R189" i="1" s="1"/>
  <c r="V189" i="1"/>
  <c r="U189" i="1" s="1"/>
  <c r="P190" i="1"/>
  <c r="O190" i="1" s="1"/>
  <c r="S190" i="1"/>
  <c r="R190" i="1" s="1"/>
  <c r="V190" i="1"/>
  <c r="U190" i="1" s="1"/>
  <c r="P191" i="1"/>
  <c r="O191" i="1" s="1"/>
  <c r="S191" i="1"/>
  <c r="R191" i="1" s="1"/>
  <c r="V191" i="1"/>
  <c r="U191" i="1" s="1"/>
  <c r="P192" i="1"/>
  <c r="O192" i="1" s="1"/>
  <c r="S192" i="1"/>
  <c r="R192" i="1" s="1"/>
  <c r="V192" i="1"/>
  <c r="U192" i="1" s="1"/>
  <c r="U18" i="1" l="1"/>
  <c r="U4" i="1"/>
  <c r="O4" i="1"/>
  <c r="R4" i="1"/>
</calcChain>
</file>

<file path=xl/comments1.xml><?xml version="1.0" encoding="utf-8"?>
<comments xmlns="http://schemas.openxmlformats.org/spreadsheetml/2006/main">
  <authors>
    <author>mariap</author>
  </authors>
  <commentList>
    <comment ref="AC271" authorId="0" shapeId="0">
      <text>
        <r>
          <rPr>
            <b/>
            <sz val="9"/>
            <color indexed="81"/>
            <rFont val="Tahoma"/>
            <charset val="1"/>
          </rPr>
          <t>mariap: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<sst xmlns="http://schemas.openxmlformats.org/spreadsheetml/2006/main" count="4263" uniqueCount="2811">
  <si>
    <t>Grupowa Oczyszczalnia Ścieków Sp. z o. o. w Łodzi</t>
  </si>
  <si>
    <t>Zakład Wodociągów i Kanalizacji Sp. zo.o. w Pabianicach</t>
  </si>
  <si>
    <t>Pabianka - km 1,677</t>
  </si>
  <si>
    <t>Pabianickie Zakłady Farmaceutyczne Polfa S.A.</t>
  </si>
  <si>
    <t xml:space="preserve">ul. Piłsudskiego 5, 95 - 200 Pabianice                 </t>
  </si>
  <si>
    <t xml:space="preserve">WL-5  km 6,03 Dobrzynka  </t>
  </si>
  <si>
    <t xml:space="preserve">WL-3  km 5,92 Dobrzynka  </t>
  </si>
  <si>
    <t>gmina</t>
  </si>
  <si>
    <t>Ład. Zawiesiny ogólnej  kg/dobę</t>
  </si>
  <si>
    <t>95-070 Aleksandrów Łódzki,                                                     ul. 11-go Listopada 101</t>
  </si>
  <si>
    <t>Aleksandrów Łódzki</t>
  </si>
  <si>
    <t>Rodzaj</t>
  </si>
  <si>
    <t>Dom Dziecka w Dąbrówce</t>
  </si>
  <si>
    <t xml:space="preserve">95-100  Zgierz, Dąbrówka Strumiany                   ul. Cegielniana 1 </t>
  </si>
  <si>
    <t>rzeka Dzierżązna 6,13 km</t>
  </si>
  <si>
    <t>rów mel., rzeka Zlewka</t>
  </si>
  <si>
    <t>rów melioracyjny R-1</t>
  </si>
  <si>
    <t>Moszczenica 53,87 km</t>
  </si>
  <si>
    <t>Nowosolna</t>
  </si>
  <si>
    <t>mech-biol</t>
  </si>
  <si>
    <t>ul. Południowa 5 95-045 Parzęczew</t>
  </si>
  <si>
    <t>Ład.ChZT(Cr) kg/dobę</t>
  </si>
  <si>
    <t>x</t>
  </si>
  <si>
    <t>y</t>
  </si>
  <si>
    <t>95-030 Rzgów ul.Stawowa 11</t>
  </si>
  <si>
    <t>przeplyw Q m3/dobę</t>
  </si>
  <si>
    <t>BZT5             kg/rok</t>
  </si>
  <si>
    <t>ChZT(Cr)     kg/rok</t>
  </si>
  <si>
    <t>Zawiesina ogólna  kg/rok</t>
  </si>
  <si>
    <t>Warta</t>
  </si>
  <si>
    <t>Odbiornik ścieków, km</t>
  </si>
  <si>
    <t>Azot ogólny(śr) mg/dm3</t>
  </si>
  <si>
    <t>Leźnica Wielka</t>
  </si>
  <si>
    <t>Współrzędne lokalizacji oczyszczalni ścieków</t>
  </si>
  <si>
    <t>95-020 Kraszew ul.Rokicińska 10</t>
  </si>
  <si>
    <t>Zgierz</t>
  </si>
  <si>
    <t>Bzura</t>
  </si>
  <si>
    <t>Parzęczew</t>
  </si>
  <si>
    <t>Mroga 23,98km</t>
  </si>
  <si>
    <t>Centrum Kształcenia i Wychowania OHP w Dobieszkowie</t>
  </si>
  <si>
    <t>95-050 Konstantynów Łódzki          Ignacew 9</t>
  </si>
  <si>
    <t>Konstantynów Łódzki</t>
  </si>
  <si>
    <t>Pabianice</t>
  </si>
  <si>
    <t>Ner 96,52 km</t>
  </si>
  <si>
    <t xml:space="preserve"> Parzęczew</t>
  </si>
  <si>
    <t>Stryków</t>
  </si>
  <si>
    <t>Dłutów</t>
  </si>
  <si>
    <t>łódzki wschodni</t>
  </si>
  <si>
    <t>zgierski</t>
  </si>
  <si>
    <t>przepływ Q m3/rok</t>
  </si>
  <si>
    <t>Ład. BZT5 kg/dobę</t>
  </si>
  <si>
    <t>ChZT(Cr)(śr) mg/dm3</t>
  </si>
  <si>
    <t>Zakład Poprawczy i Schronisko dla Nieletnich w Konstantynowie Łódzkim</t>
  </si>
  <si>
    <t>Ner 1km</t>
  </si>
  <si>
    <t>JANTOŃ Spółka Akcyjna Spółka Komandytowa</t>
  </si>
  <si>
    <t>mech-biol*</t>
  </si>
  <si>
    <t>Ład.azotu ogólnego  kg/dobę</t>
  </si>
  <si>
    <t>Zawiesina ogólna (śr) mg/dm3</t>
  </si>
  <si>
    <t>2000172723469                 Mrożyca</t>
  </si>
  <si>
    <t>200019272349                          Mroga od Mrożycy do ujścia</t>
  </si>
  <si>
    <t>200017272249              Moszczenica od źródeł do dopływu z Besiekierza</t>
  </si>
  <si>
    <t>2000172723472              Domaradzka Struga</t>
  </si>
  <si>
    <t>600017183269                    Bełdówka</t>
  </si>
  <si>
    <t xml:space="preserve">200019272153                      Bzura od Starówki do Kanału Tumskiego </t>
  </si>
  <si>
    <t>600017183285                       Gnida do Kanału Łęka-Dobrogosty</t>
  </si>
  <si>
    <t>200017272138                          Bzura od źródeł do Starówki</t>
  </si>
  <si>
    <t>200017272269                       Struga</t>
  </si>
  <si>
    <t>600020183235                                 Ner od Dobrzynki do Zalewki</t>
  </si>
  <si>
    <t>600016183236                      Zalewka</t>
  </si>
  <si>
    <t>600016182869                 Pałusznica</t>
  </si>
  <si>
    <t>600016182854                  Grabia do Dłutówki</t>
  </si>
  <si>
    <t>600017183229                             Ner do Dobrzynki</t>
  </si>
  <si>
    <t>2000172546329                    Wolbórka od źródel do Dopływu spod Będzelina</t>
  </si>
  <si>
    <t>200017272138                    Bzura od źródeł do Starówki</t>
  </si>
  <si>
    <t>ul. Sienkiewicza 68, 95-082 Dobroń</t>
  </si>
  <si>
    <t>95-070 Aleksandrów Łódzki,                                                     ul. 11-go Listopada 102</t>
  </si>
  <si>
    <t>rów otwarty</t>
  </si>
  <si>
    <t>rów melioracyjny R-Bz-60</t>
  </si>
  <si>
    <t xml:space="preserve">rów melioracyjny dalej Mrożyca 4,7km      </t>
  </si>
  <si>
    <t>Gnida 6,65 km</t>
  </si>
  <si>
    <t>Bzura 133,2 km</t>
  </si>
  <si>
    <t xml:space="preserve">Gnida 12,9 km </t>
  </si>
  <si>
    <t>jcw</t>
  </si>
  <si>
    <t>Zlewnia</t>
  </si>
  <si>
    <t>Bzura 154,54km</t>
  </si>
  <si>
    <t>Fosfor ogólny(śr) mg/dm3</t>
  </si>
  <si>
    <t>Ład.fosforu ogol. kg/dobę</t>
  </si>
  <si>
    <t>Zespół Zarządców Nieruchomości WAM Sp. z o.o. ul. Wolnej Wszechnicy 5, 02-097 Warszawa Oddział Energetyki Cieplnej, ul. Elektoralna 24, 00-892 Warszawa</t>
  </si>
  <si>
    <t>Ner 94,358km</t>
  </si>
  <si>
    <t>powiat</t>
  </si>
  <si>
    <t xml:space="preserve">Miazga 15,595km </t>
  </si>
  <si>
    <t>Adres ocz. lub właściciela</t>
  </si>
  <si>
    <t>95-100 Zgierz        ul. Łukasińskiego 26</t>
  </si>
  <si>
    <t>Ozorków</t>
  </si>
  <si>
    <t xml:space="preserve">zgierski </t>
  </si>
  <si>
    <t>Andrespol</t>
  </si>
  <si>
    <t>pabianicki</t>
  </si>
  <si>
    <t>Rzgów</t>
  </si>
  <si>
    <t>Dobroń</t>
  </si>
  <si>
    <t>Łódź</t>
  </si>
  <si>
    <t>Głowno</t>
  </si>
  <si>
    <t>Pilica</t>
  </si>
  <si>
    <t>mechaniczna</t>
  </si>
  <si>
    <t>dł. geog.</t>
  </si>
  <si>
    <t>szer. geog.</t>
  </si>
  <si>
    <t>Ner</t>
  </si>
  <si>
    <t>95-015 Głowno ul.Łódzka 2</t>
  </si>
  <si>
    <t>Gnida 3,084km</t>
  </si>
  <si>
    <t>Nakielnica</t>
  </si>
  <si>
    <t>miejska oczyszczalnia ścieków w Łodzi</t>
  </si>
  <si>
    <t>95-200 Pabianice Porszewice 18E</t>
  </si>
  <si>
    <t>93-469 Łódź ul.Sanitariuszek 66</t>
  </si>
  <si>
    <t>BZT5(śr)    mg/dm3</t>
  </si>
  <si>
    <t xml:space="preserve"> </t>
  </si>
  <si>
    <t>ul. Południowa 5  95-045 Parzęczew</t>
  </si>
  <si>
    <t>Moszczenica 42 km</t>
  </si>
  <si>
    <t>staw stabilizacyjny następnie rzeka Struga Dobieszkowska                       2,15 km</t>
  </si>
  <si>
    <t>Azot ogólny kg/rok</t>
  </si>
  <si>
    <t>Fosfor ogólny kg/rok</t>
  </si>
  <si>
    <t>rów melioracyjny R-4 km 3,248</t>
  </si>
  <si>
    <t>Bzura 121,74 km</t>
  </si>
  <si>
    <t>gminna oczyszczalnia ścieków w Kraszewie</t>
  </si>
  <si>
    <t>Ozorkowskie Przedsiębiorstwo Komunalne Sp. z o. o.                                                                   95-035 Ozorków, ul. Żwirki 30</t>
  </si>
  <si>
    <t>Zakład Usług Komunalnych w Dłutowie                                        ul. Główna 11 95-081 Dłutów</t>
  </si>
  <si>
    <t>Jesionka dalej Grabia</t>
  </si>
  <si>
    <t>Przedsiębiorstwo Komunalne Gminy Konstantynów Łódzki    Sp. z o.o.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</si>
  <si>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</si>
  <si>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</si>
  <si>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</si>
  <si>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</si>
  <si>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</si>
  <si>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</si>
  <si>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</si>
  <si>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</si>
  <si>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</si>
  <si>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</si>
  <si>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</si>
  <si>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</si>
  <si>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</si>
  <si>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</si>
  <si>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</si>
  <si>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</si>
  <si>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</si>
  <si>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</si>
  <si>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</si>
  <si>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</si>
  <si>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</si>
  <si>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</si>
  <si>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</si>
  <si>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L27</t>
  </si>
  <si>
    <t>L28</t>
  </si>
  <si>
    <t>L29</t>
  </si>
  <si>
    <t>L30</t>
  </si>
  <si>
    <t>L31</t>
  </si>
  <si>
    <t>L33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</si>
  <si>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</si>
  <si>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</si>
  <si>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</si>
  <si>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</si>
  <si>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</si>
  <si>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</si>
  <si>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</si>
  <si>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</si>
  <si>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</si>
  <si>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</si>
  <si>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</si>
  <si>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</si>
  <si>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</si>
  <si>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</si>
  <si>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rów melioracyjny,                              rzeka Ner 118,59 km</t>
  </si>
  <si>
    <t>KATMAR Sp. z o.o.</t>
  </si>
  <si>
    <t>Kanał Sierpów 2,798 km</t>
  </si>
  <si>
    <t>95-015 Głowno ul.Piaskowa 37</t>
  </si>
  <si>
    <t>Struga 7,9 km                                   dopływ Neru</t>
  </si>
  <si>
    <t>Bzura 146,195 km</t>
  </si>
  <si>
    <t xml:space="preserve">rów, Jesionka 8,85 km dalej Grabia </t>
  </si>
  <si>
    <t>ul. Nowości 16, 95-011 Bratoszewice</t>
  </si>
  <si>
    <t>Dobieszków 68, 95-010 Stryków</t>
  </si>
  <si>
    <t>Ruda Bugaj 20, 95-070 Aleksandrów Łódzki</t>
  </si>
  <si>
    <t>Cedrowice, 95-035 Ozorków</t>
  </si>
  <si>
    <t>Zakład Gospodarki Komunalnej w Parzęczewie</t>
  </si>
  <si>
    <t>ziemia</t>
  </si>
  <si>
    <t>Zakład Przetwórstwa Mięsnego "GROT" J.Grot, S.J</t>
  </si>
  <si>
    <t>ul. Zakładowa 3/7 95-030 Starowa Góra</t>
  </si>
  <si>
    <t>Sierpów 1A, 95-035 Ozorków</t>
  </si>
  <si>
    <t>przyszkolna oczyszczalnia ścieków w Starych Skoszewach</t>
  </si>
  <si>
    <t>Stare Skoszewy 19, 92-701 Łódź</t>
  </si>
  <si>
    <t>Moszczenica 51,744 km</t>
  </si>
  <si>
    <t>Wiączyń Dolny</t>
  </si>
  <si>
    <t>do ziemi/ studnia chłonna</t>
  </si>
  <si>
    <t>Dzierżąznia 0,68km</t>
  </si>
  <si>
    <t>ziemia / studnie chłonne</t>
  </si>
  <si>
    <t>"JOGO" - Łódzka Spółdzielnia Mleczarska ul. Omłotowa 12,  94-251 Łódź</t>
  </si>
  <si>
    <t>rów, Bzura 125,16km</t>
  </si>
  <si>
    <t>rów, Ner 113,94 km</t>
  </si>
  <si>
    <t>rów,Palusznica 6,35 km dalej Grabia</t>
  </si>
  <si>
    <t>Dzierżązna 4, 95-001 Biała</t>
  </si>
  <si>
    <t>Zespół Szkolno-Gimnazialny im. Jana Pawła II w Grotnikach</t>
  </si>
  <si>
    <t>Agencja Nieruchomości Rolnych Oddział Terenowy w Warszawie Filia w Łodzi                                 ul. Północna 27/29, 91-420 Łódź</t>
  </si>
  <si>
    <t>ul. Warzywna 3, 95-200 Pabianice</t>
  </si>
  <si>
    <t>L24</t>
  </si>
  <si>
    <t>L25</t>
  </si>
  <si>
    <t>L32</t>
  </si>
  <si>
    <t>L34</t>
  </si>
  <si>
    <t>L49</t>
  </si>
  <si>
    <t>L50</t>
  </si>
  <si>
    <t>L51</t>
  </si>
  <si>
    <t>TB TRUCK &amp; TRAILER SERWIS Sp. z o.o.   Wolica, Al. Katowicka 40, 05-830 Nadarzyn</t>
  </si>
  <si>
    <t>ul. Katowicka 121/123, 95-030 Rzgów</t>
  </si>
  <si>
    <t>L52</t>
  </si>
  <si>
    <t>L53</t>
  </si>
  <si>
    <t>L54</t>
  </si>
  <si>
    <t>L55</t>
  </si>
  <si>
    <t>Rejonowy Zarząd Infrastruktury ul. Podchorążych 33, 85-915 Bydgoszcz</t>
  </si>
  <si>
    <t>95-043 Leźnica Wielka</t>
  </si>
  <si>
    <t>rów melioracyjny R-G2 w km 0,4</t>
  </si>
  <si>
    <t>rz. Gnida km 2,99</t>
  </si>
  <si>
    <t>ul. Konstantynowska 85, 95-100 Zgierz</t>
  </si>
  <si>
    <t>rów ziemny ujście do rzeki Wrzącej - Sokołówki w km 3,64</t>
  </si>
  <si>
    <t>Dzierżązna 7,056 km</t>
  </si>
  <si>
    <t>ziemia (drenaż rozsączający ścieki)</t>
  </si>
  <si>
    <t>Plichtów 21, 92-701 Plichtów</t>
  </si>
  <si>
    <t>Właściciel (użytkownik)</t>
  </si>
  <si>
    <t xml:space="preserve">Lućmierz, ul. Osiedlowa </t>
  </si>
  <si>
    <t>rów melioracyjny R-1 w km 1,120</t>
  </si>
  <si>
    <t>19°11’10.61’’</t>
  </si>
  <si>
    <t>19°38'59"</t>
  </si>
  <si>
    <t>51°42'59"</t>
  </si>
  <si>
    <t>51° 40' 55,99''</t>
  </si>
  <si>
    <t xml:space="preserve"> 51º 38' 33,59''</t>
  </si>
  <si>
    <t>51° 51' 36''</t>
  </si>
  <si>
    <t>51° 45' 25''</t>
  </si>
  <si>
    <t>51° 33' 19,39''</t>
  </si>
  <si>
    <t>51° 33' 37,17''</t>
  </si>
  <si>
    <t>51º 53' 25,61"</t>
  </si>
  <si>
    <r>
      <t>51</t>
    </r>
    <r>
      <rPr>
        <b/>
        <vertAlign val="superscript"/>
        <sz val="16"/>
        <rFont val="Arial"/>
        <family val="2"/>
        <charset val="238"/>
      </rPr>
      <t xml:space="preserve">0 </t>
    </r>
    <r>
      <rPr>
        <b/>
        <sz val="16"/>
        <rFont val="Arial"/>
        <family val="2"/>
        <charset val="238"/>
      </rPr>
      <t>39' 00,07"</t>
    </r>
  </si>
  <si>
    <t>Zespół Szkół Publicznych im. A.Mickiewicza w Mąkolicach</t>
  </si>
  <si>
    <t>Rzeźnictwo - Wędliniarstwo Ireneusz Tworski</t>
  </si>
  <si>
    <t>rów melioracyjny, Miazga 1,41 km</t>
  </si>
  <si>
    <t>52° 01' 39''</t>
  </si>
  <si>
    <t xml:space="preserve">Zakład Usług Komunalnych w Dłutowie ul. Główna 11, 95-081 Dłutów                                     </t>
  </si>
  <si>
    <t>95-081 Dłutów, ul. Wysoka 8</t>
  </si>
  <si>
    <t>Gminny Zakład Komunalny z/s w Dąbrówce Wielkiej</t>
  </si>
  <si>
    <t>Centrum Administracyjne do ObsługiI Placówek Opiekuńczo - Wychowawczych im.Aleksandra Kamińskiego w Porszewicach</t>
  </si>
  <si>
    <t>Solan INVESTMENT Sp. z o.o.</t>
  </si>
  <si>
    <t>Pełczyska 95-036</t>
  </si>
  <si>
    <t>Gmina Ozorków</t>
  </si>
  <si>
    <t xml:space="preserve">Ozorków 95-035 Sokoloniki Parcela </t>
  </si>
  <si>
    <t>oczyszczalnia ścieków w Sokolnikach Parceli</t>
  </si>
  <si>
    <t>rów melioracyjny - ziemia</t>
  </si>
  <si>
    <t>Gmina Ozorków ul. Wigury 14, 95-035 Ozorków</t>
  </si>
  <si>
    <t>oczyszczalnia ścieków w Sokolnikach Parceli 3</t>
  </si>
  <si>
    <t>Przedsiębiorstwo Usługowe "KOLOREX"</t>
  </si>
  <si>
    <t>rz. Gadka km 1,333</t>
  </si>
  <si>
    <t>Ksawerów</t>
  </si>
  <si>
    <t>ul. Hubala 153  95-054 Ksawerów Wola Zaradzyńska</t>
  </si>
  <si>
    <t>L56</t>
  </si>
  <si>
    <t>L57</t>
  </si>
  <si>
    <t>Pt1</t>
  </si>
  <si>
    <t>Zakład Wodno-Kanalizacyjny w Przedborzu</t>
  </si>
  <si>
    <t>97-570 Przedbórz ul. Spacerowa 6</t>
  </si>
  <si>
    <t>radomszczański</t>
  </si>
  <si>
    <t>Przedbórz</t>
  </si>
  <si>
    <t>Pilica - km 200,85</t>
  </si>
  <si>
    <r>
      <t xml:space="preserve"> 19</t>
    </r>
    <r>
      <rPr>
        <b/>
        <vertAlign val="superscript"/>
        <sz val="16"/>
        <rFont val="Arial"/>
        <family val="2"/>
        <charset val="238"/>
      </rPr>
      <t>°</t>
    </r>
    <r>
      <rPr>
        <b/>
        <sz val="16"/>
        <rFont val="Arial"/>
        <family val="2"/>
        <charset val="238"/>
      </rPr>
      <t>52'30,2"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</si>
  <si>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05'24,9" </t>
    </r>
  </si>
  <si>
    <t>Pt2</t>
  </si>
  <si>
    <t>Miejski Zakład Komunalny w Sulejowie</t>
  </si>
  <si>
    <t>97-330 Sulejów ul. Konecka 46</t>
  </si>
  <si>
    <t>piotrkowski</t>
  </si>
  <si>
    <t>Sulejów</t>
  </si>
  <si>
    <t>Pilica - km 152,9</t>
  </si>
  <si>
    <r>
      <t xml:space="preserve"> 19</t>
    </r>
    <r>
      <rPr>
        <b/>
        <vertAlign val="superscript"/>
        <sz val="16"/>
        <rFont val="Arial"/>
        <family val="2"/>
        <charset val="238"/>
      </rPr>
      <t>°</t>
    </r>
    <r>
      <rPr>
        <b/>
        <sz val="16"/>
        <rFont val="Arial"/>
        <family val="2"/>
        <charset val="238"/>
      </rPr>
      <t>51'07,8"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</si>
  <si>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21'01,1" </t>
    </r>
  </si>
  <si>
    <t>Urząd Gminy w Będkowie</t>
  </si>
  <si>
    <t>Będków</t>
  </si>
  <si>
    <t xml:space="preserve">97-319 Będków ul. Parkowa 3                                </t>
  </si>
  <si>
    <t>tomaszowski</t>
  </si>
  <si>
    <t>Wolbórka - km 34,50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</si>
  <si>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44'00,1"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</si>
  <si>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35'26,8" </t>
    </r>
  </si>
  <si>
    <t>Pt4</t>
  </si>
  <si>
    <t>Zakład Usług Komunalnych Czerniewice</t>
  </si>
  <si>
    <t>97-216 Czerniewice ul. Mazowiecka 42</t>
  </si>
  <si>
    <t>Czerniewice</t>
  </si>
  <si>
    <t>Krzemionka - km 17,380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</si>
  <si>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08'42,0"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</si>
  <si>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39'43,2"</t>
    </r>
  </si>
  <si>
    <t>Pt5</t>
  </si>
  <si>
    <t>Inowłódz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</si>
  <si>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14'58,6"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</si>
  <si>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31'48,2" </t>
    </r>
  </si>
  <si>
    <t>Pt6</t>
  </si>
  <si>
    <t>Zakład Przetworstwa Mięsnego "Gaik" Niedośpielin</t>
  </si>
  <si>
    <t>97-525 Wielgomłyny Niedośpielin 70</t>
  </si>
  <si>
    <t>Wielgomłyny</t>
  </si>
  <si>
    <t>Ciek Spod Woli Malowanej (zlewnia Biestrzykowki) km 6,2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</si>
  <si>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42'45,0"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</si>
  <si>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01'16,4" </t>
    </r>
  </si>
  <si>
    <t>Pt7</t>
  </si>
  <si>
    <t>Koluszkowskie Przedsiębiorstwo Gospodarki Komunalnej Sp. z o.o. Koluszki</t>
  </si>
  <si>
    <t>95-040 Koluszki ul. Mickiewicza 4</t>
  </si>
  <si>
    <t>Koluszki</t>
  </si>
  <si>
    <t>Piasecznica - km 22,6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</si>
  <si>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50'33,7"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</si>
  <si>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43'43,5" </t>
    </r>
  </si>
  <si>
    <t>Pt8</t>
  </si>
  <si>
    <t>Urząd Gminy Masłowice</t>
  </si>
  <si>
    <t>97-515 Masłowice Chełmo</t>
  </si>
  <si>
    <t>Masłowice</t>
  </si>
  <si>
    <t>Ciek Spod Kraszewic - km 0,3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</si>
  <si>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45'08,7"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</si>
  <si>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04'10,9" </t>
    </r>
  </si>
  <si>
    <t>Pt9</t>
  </si>
  <si>
    <t>Zakład Wodociągów i Kanalizacji Tuszyn</t>
  </si>
  <si>
    <t>95-080 Tuszyn ul. Brzezińska 86a</t>
  </si>
  <si>
    <t>Tuszyn</t>
  </si>
  <si>
    <t>Row A - rzeka Wolbórka km 44,730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</si>
  <si>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33'50,0"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</si>
  <si>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36'44"</t>
    </r>
  </si>
  <si>
    <t>Pt10</t>
  </si>
  <si>
    <t>Gać - km 0,6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</si>
  <si>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08'20,7"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</si>
  <si>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32'20,9" </t>
    </r>
  </si>
  <si>
    <t>Pt11</t>
  </si>
  <si>
    <t>Urząd Gminy Czarnocin</t>
  </si>
  <si>
    <t>97-318 Czarnocin ul. Główna 142</t>
  </si>
  <si>
    <t>Czarnocin</t>
  </si>
  <si>
    <t>Wolbórka - km 34,2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</si>
  <si>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41'30,19"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</si>
  <si>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36'17,01" </t>
    </r>
  </si>
  <si>
    <t>Pt12</t>
  </si>
  <si>
    <t>Koluszki Foundry Machinery Sp. z o.o. Koluszki</t>
  </si>
  <si>
    <t>95-040 Koluszki ul. 11 Listopada 65</t>
  </si>
  <si>
    <t>Piasecznica - km 21,85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</si>
  <si>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50'26,0"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</si>
  <si>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44'18,5"</t>
    </r>
  </si>
  <si>
    <t>Pt14</t>
  </si>
  <si>
    <t>Ośrodek Przygotowań Olimpijskich w Spale</t>
  </si>
  <si>
    <t xml:space="preserve">97-215 Spała ul. Mościckiego 6 </t>
  </si>
  <si>
    <t>Gać - km 0,984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</si>
  <si>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08'32,7"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</si>
  <si>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32'28,9" </t>
    </r>
  </si>
  <si>
    <t>Pt15</t>
  </si>
  <si>
    <t>Dom Pomocy Społecznej w Lisowicach</t>
  </si>
  <si>
    <t>Lisowice</t>
  </si>
  <si>
    <t>Mroga - km 60,470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</si>
  <si>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49'18,7"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</si>
  <si>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46'07,9" </t>
    </r>
  </si>
  <si>
    <t>Pt16</t>
  </si>
  <si>
    <t xml:space="preserve"> KOM-WOL Sp. z o.o. w Wolborzu </t>
  </si>
  <si>
    <t>97-320 Wolbórz - Psary Stare</t>
  </si>
  <si>
    <t>Wolbórz</t>
  </si>
  <si>
    <t>rowA/Moszczanka km 2,6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</si>
  <si>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45'29,93"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</si>
  <si>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29'43,31"</t>
    </r>
  </si>
  <si>
    <t>Pt17</t>
  </si>
  <si>
    <t>97-320 Wolbórz ul. Kitowicza 53</t>
  </si>
  <si>
    <t>Moszczanka - km 4,5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</si>
  <si>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50'51,24"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</si>
  <si>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30'10,34"</t>
    </r>
  </si>
  <si>
    <t>Pt18</t>
  </si>
  <si>
    <t xml:space="preserve">Piotrkowskie Wodociągi i Kanalizacja Sp. z o.o. w Piotrkowie Tryb. </t>
  </si>
  <si>
    <t>97-300 Piotrków Tryb. ul. Podole 7/9</t>
  </si>
  <si>
    <t>Piotrków Tryb.</t>
  </si>
  <si>
    <t>Moszczanka - km 2,9 (poprzez kanał tłoczny o dł. 12,9 km i kanał otwarty - Goleszankę o dł. 10,6 km)</t>
  </si>
  <si>
    <t>Pt19</t>
  </si>
  <si>
    <t>97-300 Piotrków Tryb.ul.Wojska Polskiego 205</t>
  </si>
  <si>
    <t>Strawa - km 15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</si>
  <si>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39'22,3"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</si>
  <si>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25'33,4"</t>
    </r>
  </si>
  <si>
    <t>Pt20</t>
  </si>
  <si>
    <t xml:space="preserve"> 97-300 Piotrków Tryb.ul.Żwirki 8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</si>
  <si>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41'27,9"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</si>
  <si>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23'32,4" </t>
    </r>
  </si>
  <si>
    <t>Pt21</t>
  </si>
  <si>
    <t>Kolejowe Przedsiębiorstwo Wypoczynkowe "Natura Tour" Sp. z o.o. w Gadańsku O/Warszawa</t>
  </si>
  <si>
    <t>97-215 Inowłódz Spała ul. Piłsudskiego 20</t>
  </si>
  <si>
    <t>Gać - km 1,625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</si>
  <si>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08'12,5"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</si>
  <si>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32'57,1" </t>
    </r>
  </si>
  <si>
    <t>Pt22</t>
  </si>
  <si>
    <t>Urząd Gminy w Gorzkowicach</t>
  </si>
  <si>
    <t>97-350 Gorzkowice ul. Szkolna 3</t>
  </si>
  <si>
    <t>Gorzkowice</t>
  </si>
  <si>
    <t>Prudka - km 4,2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</si>
  <si>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37'29,8"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</si>
  <si>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13'41,9" </t>
    </r>
  </si>
  <si>
    <t>Pt23</t>
  </si>
  <si>
    <t>H+H CELCOM Polska w Warszawie</t>
  </si>
  <si>
    <t>97-350 Gorzkowice ul. Przemysłowa 40</t>
  </si>
  <si>
    <t>Prudka - km 7,3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</si>
  <si>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36'39,9"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</si>
  <si>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13'58,9" </t>
    </r>
  </si>
  <si>
    <t>Pt24</t>
  </si>
  <si>
    <t>Zakład Usług Komunalnych w Lubochni</t>
  </si>
  <si>
    <t xml:space="preserve"> 97-217 Lubochnia  ul. Tomaszowska 9</t>
  </si>
  <si>
    <t>Lubochnia</t>
  </si>
  <si>
    <t>Lubochenka - km 6,200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</si>
  <si>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03'45,4"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</si>
  <si>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36'10,0"</t>
    </r>
  </si>
  <si>
    <t>Pt25</t>
  </si>
  <si>
    <t xml:space="preserve">Przedsiębiorstwo Gospodarki Komunalnej Sp. z o.o. w Opocznie </t>
  </si>
  <si>
    <t>Opoczno</t>
  </si>
  <si>
    <t>26-300 Opoczno ul. Krótka 1</t>
  </si>
  <si>
    <t>opoczyński</t>
  </si>
  <si>
    <t>Drzewiczka - km 49,0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</si>
  <si>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18'18''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</si>
  <si>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22'58,5''</t>
    </r>
  </si>
  <si>
    <t>Pt26</t>
  </si>
  <si>
    <t>Urząd Gminy Rokiciny</t>
  </si>
  <si>
    <t>97-221 Rokiciny ul. Tomaszowska 9</t>
  </si>
  <si>
    <t>Rokiciny</t>
  </si>
  <si>
    <t>Łaznowianka - km 10,73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</si>
  <si>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48'02,6"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</si>
  <si>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39'56,5" </t>
    </r>
  </si>
  <si>
    <t>Pt27</t>
  </si>
  <si>
    <t>Zakład Przetwórstwa Owoców i Warzyw "MOTYL" w Kol. Rokiciny</t>
  </si>
  <si>
    <t>Kol. Rokiciny ul. Łódzka 8 97-221 Rokiciny</t>
  </si>
  <si>
    <t>row mel. R-D/zlewnia Łaznowianki - km 1,5</t>
  </si>
  <si>
    <t>Pt28</t>
  </si>
  <si>
    <t>Zakład Wodociagow i Kanalizacji "WOD-KAN" w Bełchatowie</t>
  </si>
  <si>
    <t>Bełchatów</t>
  </si>
  <si>
    <t>97-400 Bełchatów ul. Św. Faustyny Kowalskiej 9</t>
  </si>
  <si>
    <t>bełchatowski</t>
  </si>
  <si>
    <t>Rakówka - km 11,6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</si>
  <si>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23'41,4''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</si>
  <si>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20'54,4''</t>
    </r>
  </si>
  <si>
    <t>Pt29</t>
  </si>
  <si>
    <t>Urząd Gminy Gidle</t>
  </si>
  <si>
    <t>97-540 Gidle ul. Pławińska 22</t>
  </si>
  <si>
    <t>Gidle</t>
  </si>
  <si>
    <t>Wiercica - km 0,750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</si>
  <si>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27'30,1"</t>
    </r>
  </si>
  <si>
    <r>
      <t>50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57'53,4" </t>
    </r>
  </si>
  <si>
    <t>Pt30</t>
  </si>
  <si>
    <t>Zakład Gospodarki Komunalnej i Mieszkaniowej w Gomunicach</t>
  </si>
  <si>
    <t>97-545 Gomunice ul. A. Krajowej 30</t>
  </si>
  <si>
    <t>Gomunice</t>
  </si>
  <si>
    <t>Widawka - km 75,9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</si>
  <si>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28'29,8"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</si>
  <si>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09'58,9" </t>
    </r>
  </si>
  <si>
    <t>Pt31</t>
  </si>
  <si>
    <t>Zakład Komunalny "Kleszczów" w Kleszczowie</t>
  </si>
  <si>
    <t>Łuszczanowice ul. Św. Faustyny Kowalskiej 9</t>
  </si>
  <si>
    <t>Kleszczów</t>
  </si>
  <si>
    <t>row mel. zlewnia rzeki Krasówki km 26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</si>
  <si>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17'16,8"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</si>
  <si>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12'19,3" </t>
    </r>
  </si>
  <si>
    <t>Pt32</t>
  </si>
  <si>
    <t>97-410 Łękińsko ul. Szkolna</t>
  </si>
  <si>
    <t>kanal odwodnieniowy nr 2/Widawka - km 64,8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</si>
  <si>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20'26,4"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</si>
  <si>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13'15,8" </t>
    </r>
  </si>
  <si>
    <t>Pt33</t>
  </si>
  <si>
    <t>97-410 Kleszczów ul. Główna 41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</si>
  <si>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18'06,5"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</si>
  <si>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13'33,8"</t>
    </r>
  </si>
  <si>
    <t>Pt34</t>
  </si>
  <si>
    <t>97-410 Żłobnica ul. Milenijna</t>
  </si>
  <si>
    <t xml:space="preserve">row mel. w zlewni Krasówki 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</si>
  <si>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14'38,9"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</si>
  <si>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13'42,2" </t>
    </r>
  </si>
  <si>
    <t>Pt35</t>
  </si>
  <si>
    <t>Zespół Szkół Rolniczych Centrum Ksztalcenia Praktycznego w Bujnach</t>
  </si>
  <si>
    <t>97-371 Wola Krzysztoporska;  Bujny ul. Piotrkowska 30</t>
  </si>
  <si>
    <t>Wola Krzysztoporska</t>
  </si>
  <si>
    <t>Ciek spod Bujen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</si>
  <si>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38'48,5"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</si>
  <si>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22'31,3" </t>
    </r>
  </si>
  <si>
    <t>Pt36</t>
  </si>
  <si>
    <t>A.S.A Eko-Radomsko Sp. z o.o. (była Metalurgia S.A.) w Radomsku</t>
  </si>
  <si>
    <t xml:space="preserve">97-500 Radomsko ul. Narutowicza 5b, </t>
  </si>
  <si>
    <t>Radomsko</t>
  </si>
  <si>
    <t>mech-chem</t>
  </si>
  <si>
    <t>Radomka - km 7,0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</si>
  <si>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26'48,2"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</si>
  <si>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04'21,8" </t>
    </r>
  </si>
  <si>
    <t>Pt37</t>
  </si>
  <si>
    <t xml:space="preserve">Urząd Gminy w Woli Krzysztoporskiej </t>
  </si>
  <si>
    <t xml:space="preserve">97-371 Wola Krzysztoporska ul. Kościuszki 5 </t>
  </si>
  <si>
    <t>Kózka - 0,367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</si>
  <si>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34'25,5"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</si>
  <si>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20'23,5" </t>
    </r>
  </si>
  <si>
    <t>Pt38</t>
  </si>
  <si>
    <t xml:space="preserve">Towarzystwo Gospodarcze "Bewa" Sp. z o.o. w Piaskach </t>
  </si>
  <si>
    <t>Piła Ruszczyńska</t>
  </si>
  <si>
    <t>Kamieńsk</t>
  </si>
  <si>
    <t xml:space="preserve">Widawka - km 64,940 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</si>
  <si>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23'36,5''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</si>
  <si>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13'53,3''</t>
    </r>
  </si>
  <si>
    <t>Pt39</t>
  </si>
  <si>
    <t>PGE Górnictwo i Energetyka Konwencjonalna SA Oddział Kopalnia Węgla Brunatnego Bełchatów</t>
  </si>
  <si>
    <t>97-427 Rogowiec</t>
  </si>
  <si>
    <t>Struga Żlobnicka - km 2,650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</si>
  <si>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18'07,4''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</si>
  <si>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16'24,8''</t>
    </r>
  </si>
  <si>
    <t>Pt40</t>
  </si>
  <si>
    <t>ELBEST Sp.  z o.o. w Rogowcu OSIR Wawrzkowizna</t>
  </si>
  <si>
    <t>97-400 Rząsawa</t>
  </si>
  <si>
    <t>Widawka - km 55,5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</si>
  <si>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19'38,7"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</si>
  <si>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18'00,7"</t>
    </r>
  </si>
  <si>
    <t>Pt41</t>
  </si>
  <si>
    <t xml:space="preserve"> Zakład Gospodarki Komunalnej w Szczercowie</t>
  </si>
  <si>
    <t>97-420 Szczerców ul. Tenusa 28</t>
  </si>
  <si>
    <t>Szczerców</t>
  </si>
  <si>
    <t>Widawka - km 36,2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</si>
  <si>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06'14,8"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</si>
  <si>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20'01,3" </t>
    </r>
  </si>
  <si>
    <t>Pt42</t>
  </si>
  <si>
    <t>Rolniczo-Pracownicza Spółdzielnia Mleczarska w Szczercowie</t>
  </si>
  <si>
    <t>97-420 Szczerców, ul.Czestochowska 26</t>
  </si>
  <si>
    <t>Widawka - km 37,7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</si>
  <si>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06'44,8"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</si>
  <si>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19'35,9" </t>
    </r>
  </si>
  <si>
    <t>Pt44</t>
  </si>
  <si>
    <t>Samorządowy Zakład Gospodarki Komunalnej i Mieszkaniowej w Kamieńsku</t>
  </si>
  <si>
    <t>97-360 Kamieńsk ul. Wieluńska 60</t>
  </si>
  <si>
    <t>Kamionka - km 5,75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</si>
  <si>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30'05,0"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</si>
  <si>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11'48,9" </t>
    </r>
  </si>
  <si>
    <t>Pt45</t>
  </si>
  <si>
    <t>Urząd Gminy Lgota Wielka</t>
  </si>
  <si>
    <t>97-565 Lgota Wielka ul. Radomszczańska 60</t>
  </si>
  <si>
    <t>Lgota Wielka</t>
  </si>
  <si>
    <t>rów w zlewni rzeki Kręcicy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</si>
  <si>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20'06,0"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</si>
  <si>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09'10,4" </t>
    </r>
  </si>
  <si>
    <t>Pt46</t>
  </si>
  <si>
    <t xml:space="preserve"> Przedsiębiorstwo Wodociągów i Kanalizacji Zelów     </t>
  </si>
  <si>
    <t>Zelów</t>
  </si>
  <si>
    <t>97-425 Zelów Pl. Dąbrowskiego 27</t>
  </si>
  <si>
    <t>Pilsia - km 19,1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</si>
  <si>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12'28,7''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</si>
  <si>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27'18,3''</t>
    </r>
  </si>
  <si>
    <t>Pt47</t>
  </si>
  <si>
    <t>Przedsiębiorstwo Gospodarki Komunalnej w Radomsku</t>
  </si>
  <si>
    <t>97-500 Radomsko ul. Spacerowa 247</t>
  </si>
  <si>
    <t>Radomka - km 3,5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</si>
  <si>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25'21,0''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</si>
  <si>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02'52,0''</t>
    </r>
  </si>
  <si>
    <t>Pt48</t>
  </si>
  <si>
    <t xml:space="preserve">Przedsiębiorstwo Wodociągów i Kanalizacji Zelów </t>
  </si>
  <si>
    <t xml:space="preserve">97-425 Wygiełzów </t>
  </si>
  <si>
    <t>row R-W/Kiełbaska - km 6,5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</si>
  <si>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06'18,7"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</si>
  <si>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27'06,4"</t>
    </r>
  </si>
  <si>
    <t>Pt49</t>
  </si>
  <si>
    <t>Gmina Drzewica</t>
  </si>
  <si>
    <t>Drzewica</t>
  </si>
  <si>
    <t>26-340 Drzewica ul. Warszawska 11</t>
  </si>
  <si>
    <t>Drzewiczka km 28,25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</si>
  <si>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29'05,4"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</si>
  <si>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27'03,7" </t>
    </r>
  </si>
  <si>
    <t>Pt50</t>
  </si>
  <si>
    <t xml:space="preserve"> "IKEA" Polska S.A. </t>
  </si>
  <si>
    <t>97-300 Piotrków Tryb. - Jarosty</t>
  </si>
  <si>
    <t>Moszczenica</t>
  </si>
  <si>
    <t>Ciek spod Daszówki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</si>
  <si>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41'06,4"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</si>
  <si>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26'40,3" </t>
    </r>
  </si>
  <si>
    <t>Pt51</t>
  </si>
  <si>
    <t>Centrum Leczenia Chorób Płuc i Rehabilitacji w Łodzi</t>
  </si>
  <si>
    <t>Dobrzynka - km 18,43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</si>
  <si>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30'20,2"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</si>
  <si>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35'54,5"</t>
    </r>
  </si>
  <si>
    <t>Pt52</t>
  </si>
  <si>
    <t>Zespół Szkół Rolniczych w Wolborzu</t>
  </si>
  <si>
    <t xml:space="preserve"> 97-320 Wolbórz ul.Modrzewskiego 107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</si>
  <si>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50'36,4"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</si>
  <si>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29'55,6" </t>
    </r>
  </si>
  <si>
    <t>Pt53</t>
  </si>
  <si>
    <t xml:space="preserve">Zakład Wodociągów i Kanalizacji w Łodzi </t>
  </si>
  <si>
    <t xml:space="preserve">97-221 Rokiciny ul. Wodna 3 </t>
  </si>
  <si>
    <t xml:space="preserve">row mel./zlewnia rz. Wolbórki 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</si>
  <si>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46'13,3"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</si>
  <si>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39'47,6"</t>
    </r>
  </si>
  <si>
    <t>Pt54</t>
  </si>
  <si>
    <t>Zakład Usług Komunalnych w Rzeczycy</t>
  </si>
  <si>
    <t>97-220 Rzeczyca</t>
  </si>
  <si>
    <t>Rzeczyca</t>
  </si>
  <si>
    <t>row mel./ ziemia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</si>
  <si>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19'39,00"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</si>
  <si>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38'26,09" </t>
    </r>
  </si>
  <si>
    <t>Pt55</t>
  </si>
  <si>
    <t>Zakład Gospodarki Wodno -Kanalizacyjnej Sp. z o.o. w Tomaszowie Mazowieckim</t>
  </si>
  <si>
    <t>Tomaszów Maz.</t>
  </si>
  <si>
    <t>97-200 Tomaszów Maz. ul. Kępa 19</t>
  </si>
  <si>
    <t xml:space="preserve"> Pilica - km 126,01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</si>
  <si>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02'59,3"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</si>
  <si>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32'19,4" </t>
    </r>
  </si>
  <si>
    <t>Pt56</t>
  </si>
  <si>
    <t>Dom Pomocy Społecznej w Łochyńsku</t>
  </si>
  <si>
    <t>97-340 Rozprza, Łochyńsko 75A</t>
  </si>
  <si>
    <t>Rozprza</t>
  </si>
  <si>
    <t>Rajska 1,97/Luciąża 1,515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</si>
  <si>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40'10,6"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</si>
  <si>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17'51,2" </t>
    </r>
  </si>
  <si>
    <t>Pt57</t>
  </si>
  <si>
    <t>Urząd Gminy Paradyż</t>
  </si>
  <si>
    <t>26-333 Paradyż ul. Konecka 4</t>
  </si>
  <si>
    <t>Paradyż</t>
  </si>
  <si>
    <t>rów w zlewni rzeki Popławki w km 2,733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</si>
  <si>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02'18,7"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</si>
  <si>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19'41,8" </t>
    </r>
  </si>
  <si>
    <t>Pt58</t>
  </si>
  <si>
    <t>Zakład Usług Komunalnych Poświętne</t>
  </si>
  <si>
    <t>Poświętne</t>
  </si>
  <si>
    <t>26-315 Poświętne ul. Szkolna 2a</t>
  </si>
  <si>
    <t>rów mel./zlewnia Pilicy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</si>
  <si>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21'37"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</si>
  <si>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32'21,4" </t>
    </r>
  </si>
  <si>
    <t>Pt59</t>
  </si>
  <si>
    <t>Zakład Wodociągów i Kanalizacji  w Tuszynie</t>
  </si>
  <si>
    <t>95-080 Tuzyn Żeromin</t>
  </si>
  <si>
    <t>Ciek spod Kruszowa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</si>
  <si>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36'49,0"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</si>
  <si>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36'18,3"</t>
    </r>
  </si>
  <si>
    <t>Pt60</t>
  </si>
  <si>
    <t>BAKALLAND - Z-d Prod. Sp. z o.o. w Osinie</t>
  </si>
  <si>
    <t xml:space="preserve"> 97-415 Osina 101</t>
  </si>
  <si>
    <t>Kluki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</si>
  <si>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10'45,5"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</si>
  <si>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20'14,9" </t>
    </r>
  </si>
  <si>
    <t>Pt61</t>
  </si>
  <si>
    <t>Urząd Gminy Rusiec</t>
  </si>
  <si>
    <t>97-438 Rusiec ul. Wieluńska 435</t>
  </si>
  <si>
    <t>Rusiec</t>
  </si>
  <si>
    <t>Nieciecz - km 15,5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</si>
  <si>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59'25,9"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</si>
  <si>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19'35,8" </t>
    </r>
  </si>
  <si>
    <t>Pt64</t>
  </si>
  <si>
    <t xml:space="preserve"> Zakład Gospodarki Komunalnej w Rozprzy</t>
  </si>
  <si>
    <t>97-340 Rozprza ul.Sportowa 7, Rozprza</t>
  </si>
  <si>
    <t>Bogdanówka - km 0,75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</si>
  <si>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38'59"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</si>
  <si>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17'54" </t>
    </r>
  </si>
  <si>
    <t>Pt65</t>
  </si>
  <si>
    <t xml:space="preserve">Przedsiębiorstwo Komunalne w Moszczenicy </t>
  </si>
  <si>
    <t xml:space="preserve">97-310 Moszczenica ul.Kosowska 2, </t>
  </si>
  <si>
    <t>Moszczanka - km 14,3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</si>
  <si>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43'16,8"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</si>
  <si>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29'57,7"</t>
    </r>
  </si>
  <si>
    <t>Pt66</t>
  </si>
  <si>
    <t xml:space="preserve">Urząd Gminy  w Ręcznie </t>
  </si>
  <si>
    <t>97-510 Ręczno ul. Piotrkowska 5</t>
  </si>
  <si>
    <t>Ręczno</t>
  </si>
  <si>
    <t>rów/Pilica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</si>
  <si>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52'48,6"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</si>
  <si>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11'35,5"</t>
    </r>
  </si>
  <si>
    <t>Pt67</t>
  </si>
  <si>
    <t xml:space="preserve"> "Molo"  Sp. z o.o. Smardzewice</t>
  </si>
  <si>
    <t xml:space="preserve"> 97-213 Smardzewice "Molo" Sp. z o.o. Smardzewice ul. Klonowa 16                                            </t>
  </si>
  <si>
    <t>Pilica - km 135,6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</si>
  <si>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00'39,9"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</si>
  <si>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28'01,3"</t>
    </r>
  </si>
  <si>
    <t>Pt68</t>
  </si>
  <si>
    <t>Ceramika Paradyż Opoczno</t>
  </si>
  <si>
    <t>97-200 Tomaszów Maz. ul. Ujezdzka 23</t>
  </si>
  <si>
    <t>Piasecznica - km 0,68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</si>
  <si>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00'18,0"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</si>
  <si>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33'13,7"</t>
    </r>
  </si>
  <si>
    <t>Pt69</t>
  </si>
  <si>
    <t>Urząd Gminy Wielgomłyny</t>
  </si>
  <si>
    <t>97-525 Wielgomłyny Rynek 1</t>
  </si>
  <si>
    <t>Biestrzykówka - km 6,25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</si>
  <si>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45'37,3"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</si>
  <si>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00'54,0"</t>
    </r>
  </si>
  <si>
    <t>Pt70</t>
  </si>
  <si>
    <t xml:space="preserve">Gminny Zakład Komunalny  Tomaszów Maz. </t>
  </si>
  <si>
    <t xml:space="preserve">  97-200 Tomaszów Maz.ul. Mościckiego 31/33              </t>
  </si>
  <si>
    <t>rów melioracyjny R-A w zlewni rz. Pilicy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</si>
  <si>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06'10,5"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</si>
  <si>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31'04,9"</t>
    </r>
  </si>
  <si>
    <t>Pt71</t>
  </si>
  <si>
    <t>Urząd Gminy Ładzice</t>
  </si>
  <si>
    <t>97-561 Ładzice Radziechowice</t>
  </si>
  <si>
    <t>Ładzice</t>
  </si>
  <si>
    <t>kanal "A"/dopływ rz.Warty - km 667,5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</si>
  <si>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21'15,7"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</si>
  <si>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04'51,5"</t>
    </r>
  </si>
  <si>
    <t>Pt72</t>
  </si>
  <si>
    <t>Zakład Komunalny Żytno</t>
  </si>
  <si>
    <t>97-532 Żytno ul. Krótka 4</t>
  </si>
  <si>
    <t>Żytno</t>
  </si>
  <si>
    <t>row mel. - Potok (dopływ Silniczki)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</si>
  <si>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38'19,5"</t>
    </r>
  </si>
  <si>
    <r>
      <t>50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55'26,9"</t>
    </r>
  </si>
  <si>
    <t>Pt73</t>
  </si>
  <si>
    <t>Zakłd Wodociągów i Kanalizacji w Łodzi</t>
  </si>
  <si>
    <t>97-200 Tomaszów Mazowiecki</t>
  </si>
  <si>
    <t>Pilica - km 131,17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</si>
  <si>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01'17,9"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</si>
  <si>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30'45,9" "</t>
    </r>
  </si>
  <si>
    <t>Pt74</t>
  </si>
  <si>
    <t xml:space="preserve">97-415 Kluki </t>
  </si>
  <si>
    <t>rów mel/dopływ rzeki Ścichawki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</si>
  <si>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14'01,4"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</si>
  <si>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20'35,4" </t>
    </r>
  </si>
  <si>
    <t>Pt75</t>
  </si>
  <si>
    <t>97-420 Chabielice</t>
  </si>
  <si>
    <t>Krasówka - km 16,590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</si>
  <si>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06'28,8'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</si>
  <si>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15'45,4''</t>
    </r>
  </si>
  <si>
    <t>Pt78</t>
  </si>
  <si>
    <t>Zakład Gospodarki Komunalnej w Kobielach Wielkich</t>
  </si>
  <si>
    <t>97-524 Kobiele Wielkie ul. Reymonta 5</t>
  </si>
  <si>
    <t>Kobiele Wielkie</t>
  </si>
  <si>
    <t>Silniczka(Baryczka)/Ziemia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</si>
  <si>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38'12,9"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</si>
  <si>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01'27,1" </t>
    </r>
  </si>
  <si>
    <t>Pt79</t>
  </si>
  <si>
    <t>Zakład Gospodarki Komunalnej w Kodrębiu</t>
  </si>
  <si>
    <t>97- 512 Kodrąb ul. 22 Lipca 7</t>
  </si>
  <si>
    <t>Kodrąb</t>
  </si>
  <si>
    <t>rów mel./Widawka - km 90,875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</si>
  <si>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37'40,7"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</si>
  <si>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06'14,5" </t>
    </r>
  </si>
  <si>
    <t>Pt80</t>
  </si>
  <si>
    <t>Pt81</t>
  </si>
  <si>
    <t>Zakład Gospodarki Komunalnej Gminy  Bełchatów</t>
  </si>
  <si>
    <t>97-400 Zawady</t>
  </si>
  <si>
    <t>rów/Rakówka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</si>
  <si>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22'33,0"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</si>
  <si>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23'28" </t>
    </r>
  </si>
  <si>
    <t>Pt82</t>
  </si>
  <si>
    <t>Motel Polichno DARMAR Sp. z o.o.w  Polichnie</t>
  </si>
  <si>
    <t>Polichno 97-320 Wolbórz</t>
  </si>
  <si>
    <t>rów/Goleszanka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</si>
  <si>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46'57,7"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</si>
  <si>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27'01,3" </t>
    </r>
  </si>
  <si>
    <t>Zakład Gospodarki Komunalnej w Białaczowie</t>
  </si>
  <si>
    <t>Białaczów</t>
  </si>
  <si>
    <t>rów/Wąglanka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</si>
  <si>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17'31,6"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</si>
  <si>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17'59,7" </t>
    </r>
  </si>
  <si>
    <t>Pt76</t>
  </si>
  <si>
    <t>Zakład Gospodarki Komunalnej w Rozprzy</t>
  </si>
  <si>
    <t>97-340 Rozprza Milejów</t>
  </si>
  <si>
    <t>rów mel. B2/Luciąża - km 0,02</t>
  </si>
  <si>
    <t>Pt84</t>
  </si>
  <si>
    <t>Zakład Gospodarki Komunalnej w  Drużbicach</t>
  </si>
  <si>
    <t>Drużbice</t>
  </si>
  <si>
    <t>97-403 Drużbice</t>
  </si>
  <si>
    <t>ciek/Grabia - km 53,85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</si>
  <si>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23'14,9"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</si>
  <si>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27'51,9" </t>
    </r>
  </si>
  <si>
    <t>Pt85</t>
  </si>
  <si>
    <t xml:space="preserve">ZSP Niewiadów/ROMER-MEDIA Sp. z o.o. Ujazd </t>
  </si>
  <si>
    <t>Osiedle Niewiadów 49    97-225 Ujazd</t>
  </si>
  <si>
    <t>Ujazd</t>
  </si>
  <si>
    <t>row mel. (w zlewni Piasecznicy) km 10,625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</si>
  <si>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55'45,3"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</si>
  <si>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36'51,9"</t>
    </r>
  </si>
  <si>
    <t>Pt86</t>
  </si>
  <si>
    <t xml:space="preserve"> Zakład Gospodarki Komunalnej i Mieszkaniowej w Niewiadowie</t>
  </si>
  <si>
    <t>97-225 Ujazd, Osiedle Niewiadów</t>
  </si>
  <si>
    <t>Piasecznica - km 8,400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</si>
  <si>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55'34,6"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</si>
  <si>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35'26,2" </t>
    </r>
  </si>
  <si>
    <t>Pt87</t>
  </si>
  <si>
    <t>Dom Pomocy Społecznej w Zabłotach</t>
  </si>
  <si>
    <t>97-425 Zelów, Zabłoty 19</t>
  </si>
  <si>
    <t>Ciek dopływ Grabii - km 42,750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</si>
  <si>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16'11,0"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</si>
  <si>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31'18" </t>
    </r>
  </si>
  <si>
    <t>Pt88</t>
  </si>
  <si>
    <t>Urząd Gminy Żarnów</t>
  </si>
  <si>
    <t>Żarnów</t>
  </si>
  <si>
    <t>26-330 Żarnów ul. Opoczyńska 5</t>
  </si>
  <si>
    <t>Potok Scepa/Wąglanka</t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</si>
  <si>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10'19,0"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</si>
  <si>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14'51,0" </t>
    </r>
  </si>
  <si>
    <t>Pt89</t>
  </si>
  <si>
    <t>Pt90</t>
  </si>
  <si>
    <t xml:space="preserve">97-403 Drużbice Bukowie Dolne </t>
  </si>
  <si>
    <t>rzeka Grabia-km 56,5</t>
  </si>
  <si>
    <t>Pt91</t>
  </si>
  <si>
    <t xml:space="preserve">PAMAPOL S.A. w Ruścu </t>
  </si>
  <si>
    <t>97-438 Rusiec, ul. Wieluńska 2</t>
  </si>
  <si>
    <t>Nieciecz</t>
  </si>
  <si>
    <t>18°58'50,6"</t>
  </si>
  <si>
    <t xml:space="preserve">51°19'47,3"    </t>
  </si>
  <si>
    <t>Pt92</t>
  </si>
  <si>
    <t>Urząd Gminy Łęki Szlacheckie</t>
  </si>
  <si>
    <t>Łęki Szlacheckie</t>
  </si>
  <si>
    <t>97-352 Łęki Szlacheckie 13D</t>
  </si>
  <si>
    <t>rów mel.</t>
  </si>
  <si>
    <t>Pt93</t>
  </si>
  <si>
    <t>Gmina Mniszków</t>
  </si>
  <si>
    <t>Mniszków</t>
  </si>
  <si>
    <t>26-341 Mniszków ul. Powstańców Wlkp. 10</t>
  </si>
  <si>
    <t>Radońka - km 10,92</t>
  </si>
  <si>
    <t>20º01'7,24"</t>
  </si>
  <si>
    <t>51º22'8,59''</t>
  </si>
  <si>
    <t>Pt94</t>
  </si>
  <si>
    <t>Urząd Gminy Dobryszyce</t>
  </si>
  <si>
    <t>97-505 Dobryszyce ul. Wolności 8; Borowiecko</t>
  </si>
  <si>
    <t>Dobryszyce</t>
  </si>
  <si>
    <t>Ziemia</t>
  </si>
  <si>
    <t>19º27'34,3"</t>
  </si>
  <si>
    <t>51º08'00,3''</t>
  </si>
  <si>
    <t>Pt95</t>
  </si>
  <si>
    <t>97-505 Dobryszyce ul. Wolności 8; Biała Góra</t>
  </si>
  <si>
    <t>rów melioracyjny</t>
  </si>
  <si>
    <t>19º25'56,1"</t>
  </si>
  <si>
    <t>51º08'05,6''</t>
  </si>
  <si>
    <t>Pt96</t>
  </si>
  <si>
    <t>97-505 Dobryszyce ul. Wolności 8; Dobryszyce</t>
  </si>
  <si>
    <t>rów melioracyjny/ rz. Kręcica - km 1,4</t>
  </si>
  <si>
    <t>19º23'43,8"</t>
  </si>
  <si>
    <t>51º08'58,3''</t>
  </si>
  <si>
    <t>Pt97</t>
  </si>
  <si>
    <t>Przedsiębiorstwo JASTA Zakład Utylizacyjny w Danielowie</t>
  </si>
  <si>
    <t>97-360 Kamieńsk; Danielów 5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</si>
  <si>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28'53,9"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</si>
  <si>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14'41"</t>
    </r>
  </si>
  <si>
    <t>Pt98</t>
  </si>
  <si>
    <t>Zakłady Mięsne BRAT-POL Sp. z o.o. Wólka Włościańska</t>
  </si>
  <si>
    <t>97-525 Wielgomłyny Wólka Włościańska 5</t>
  </si>
  <si>
    <t>Biestrzykówka - km 14,750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</si>
  <si>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43'08,0"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</si>
  <si>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03'00,5"</t>
    </r>
  </si>
  <si>
    <t>Pt101</t>
  </si>
  <si>
    <t>SUW Koluszki</t>
  </si>
  <si>
    <t>95-040 Koluszki ul. Polna</t>
  </si>
  <si>
    <t>Mroga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</si>
  <si>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48'37,6"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</si>
  <si>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44'39,7"</t>
    </r>
  </si>
  <si>
    <t>Pt102</t>
  </si>
  <si>
    <t xml:space="preserve">95-040 Koluszki ul. Naftowa 1 </t>
  </si>
  <si>
    <t>Mroga - km 54,21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</si>
  <si>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48'00,3"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</si>
  <si>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45'43,2"</t>
    </r>
  </si>
  <si>
    <t>Pt105</t>
  </si>
  <si>
    <t>Urząd Gminy w Grabicy</t>
  </si>
  <si>
    <t>97-306 Grabica</t>
  </si>
  <si>
    <t>Grabica</t>
  </si>
  <si>
    <t>rzeka Grabia - km 78,96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</si>
  <si>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31'32,5"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</si>
  <si>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28'56,6"</t>
    </r>
  </si>
  <si>
    <t>Pt106</t>
  </si>
  <si>
    <t>Gminna Jednostka Gospodarcza  Żelechlinek</t>
  </si>
  <si>
    <t>Żelechlinek</t>
  </si>
  <si>
    <t xml:space="preserve"> 97-226 Żelechlinek</t>
  </si>
  <si>
    <t xml:space="preserve"> Żelechlinianka - km 6,2</t>
  </si>
  <si>
    <t>20º02'16,00''</t>
  </si>
  <si>
    <t>51º42'52''</t>
  </si>
  <si>
    <t>Pt107</t>
  </si>
  <si>
    <t>97-306 Grabica 70</t>
  </si>
  <si>
    <t>Wierzejka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</si>
  <si>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35'47,3"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</si>
  <si>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27'22,5"</t>
    </r>
  </si>
  <si>
    <t>Pt108</t>
  </si>
  <si>
    <t>97-306 Grabica 71</t>
  </si>
  <si>
    <t>Grabia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</si>
  <si>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32'23,5"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</si>
  <si>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27'36,8"</t>
    </r>
  </si>
  <si>
    <t>Pt109</t>
  </si>
  <si>
    <t>Niechcice, ul. Sportowa 2</t>
  </si>
  <si>
    <t>Ciek spod Niechcic - km 19,83</t>
  </si>
  <si>
    <t>19º34'58,5''</t>
  </si>
  <si>
    <t>51º16'20,9''</t>
  </si>
  <si>
    <t>Pt110</t>
  </si>
  <si>
    <t>Gmina Sławno</t>
  </si>
  <si>
    <t xml:space="preserve">26-332 Sławno ul. Marsz.J. Piłsudskiego 31 </t>
  </si>
  <si>
    <t>Sławno</t>
  </si>
  <si>
    <t>Słomianka - km 9,912</t>
  </si>
  <si>
    <t>20º11'33,06''</t>
  </si>
  <si>
    <t>51º26'23,02''</t>
  </si>
  <si>
    <t>Pt111</t>
  </si>
  <si>
    <t>26-332 Sławno ul. Marsz.J. Piłsudskiego 32</t>
  </si>
  <si>
    <t>rów mel. R-B obiekt Zachorzów/rz.Pogorzelec</t>
  </si>
  <si>
    <t>20º11'26,94''</t>
  </si>
  <si>
    <t>51º20'48,44''</t>
  </si>
  <si>
    <t>Pt112</t>
  </si>
  <si>
    <t>97-403 Drużbice, Rasy</t>
  </si>
  <si>
    <t>19° 23' 15,7''   </t>
  </si>
  <si>
    <t>51° 25' 15,0''   </t>
  </si>
  <si>
    <t>Pt113</t>
  </si>
  <si>
    <t>97-420 Szczerców, Lubiec</t>
  </si>
  <si>
    <t>Pilsia - km 7,22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</si>
  <si>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08'36,18''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</si>
  <si>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22'38,10''</t>
    </r>
  </si>
  <si>
    <t>Pt114</t>
  </si>
  <si>
    <t>97-420 Szczerców, Magdalenów</t>
  </si>
  <si>
    <t>rów/Pilsia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</si>
  <si>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08'23,74''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</si>
  <si>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21'34,4''</t>
    </r>
  </si>
  <si>
    <t>Pt115</t>
  </si>
  <si>
    <t xml:space="preserve">97-420 Szczerców, Dubie </t>
  </si>
  <si>
    <t>rów/Widawka</t>
  </si>
  <si>
    <t>19°03'38,6''</t>
  </si>
  <si>
    <t>51°21'33''</t>
  </si>
  <si>
    <t>Pt116</t>
  </si>
  <si>
    <t>ELBEST Sp.  z o.o. w Rogowcu OSIR Słok</t>
  </si>
  <si>
    <t>97-400 Bełchatów, Słok/k. Bełchatowa</t>
  </si>
  <si>
    <t>19°21'30,7''</t>
  </si>
  <si>
    <t>51°16'56,5''</t>
  </si>
  <si>
    <t>Pt117</t>
  </si>
  <si>
    <t>Urząd Gminy Kluki</t>
  </si>
  <si>
    <t xml:space="preserve"> 97-415 Kluki, Kluki 88</t>
  </si>
  <si>
    <t>19°14'48,77''</t>
  </si>
  <si>
    <t>51°20'59,29''</t>
  </si>
  <si>
    <t>Pt118</t>
  </si>
  <si>
    <t xml:space="preserve">Drob - Bogs Kaleń </t>
  </si>
  <si>
    <t>97-320 Wolbórz, Kaleń 5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</si>
  <si>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53'12,5''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</si>
  <si>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29'5,12''</t>
    </r>
  </si>
  <si>
    <t>Pt120</t>
  </si>
  <si>
    <t>26-300 Opoczno ul. Krótka 1;   Libiszów</t>
  </si>
  <si>
    <t>Dopływ z Libiszowa - km  4,040</t>
  </si>
  <si>
    <t>20°19'38,28''</t>
  </si>
  <si>
    <t>51°26'23,50''</t>
  </si>
  <si>
    <t>Pt121</t>
  </si>
  <si>
    <t>Samorządowy Zakład Gospodarki Komunalnej w Kamieńsku</t>
  </si>
  <si>
    <t>rów/dopływ Widawki</t>
  </si>
  <si>
    <t>19°25'50,31''</t>
  </si>
  <si>
    <t>51°16'02,13''</t>
  </si>
  <si>
    <t>Pt122</t>
  </si>
  <si>
    <t>Auchan Polska Sp. z o.o. Piaseczno ul. Puławska 46 Centrum Logistyczne w Wolborzu</t>
  </si>
  <si>
    <t xml:space="preserve">97-320 Wolbórz Gadki 1 </t>
  </si>
  <si>
    <t>rów/Goleszanka - km 2,2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</si>
  <si>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51'54''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</si>
  <si>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29'41,5''   </t>
    </r>
  </si>
  <si>
    <t>Pt123</t>
  </si>
  <si>
    <t>MED-MAR Mariusz Skoneczny - Dom Opieki "Zacisze" 97-221 Łaznowska Wola  ul. Południowa 29</t>
  </si>
  <si>
    <t>97-221 Łaznowska Wola ul. Południowa 29</t>
  </si>
  <si>
    <t>rów melioracyjny/ziemia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</si>
  <si>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45'12,6''</t>
    </r>
  </si>
  <si>
    <t>51°39'55,8''   </t>
  </si>
  <si>
    <t>Pt124</t>
  </si>
  <si>
    <t>97-320 Wolbórz Plac Jagiełły 28</t>
  </si>
  <si>
    <t>rów RW1/Goleszanka</t>
  </si>
  <si>
    <t>19°52'20,0"</t>
  </si>
  <si>
    <t>51°28'02,2''</t>
  </si>
  <si>
    <t>Pt125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</si>
  <si>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12'46,0"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</si>
  <si>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42'5,00"</t>
    </r>
  </si>
  <si>
    <t>Pt127</t>
  </si>
  <si>
    <t>Pilica - km 217,7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</si>
  <si>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50'33,0"</t>
    </r>
  </si>
  <si>
    <r>
      <t>50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59'34,00"</t>
    </r>
  </si>
  <si>
    <t>Pt128</t>
  </si>
  <si>
    <t>PPHU "Demeter" Sp. Jawna Robert Ostrowski Kamieńsk</t>
  </si>
  <si>
    <t>97-360 Kamieńsk ul. Wrzosowa 2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</si>
  <si>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29'27,0"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</si>
  <si>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11'2,13"</t>
    </r>
  </si>
  <si>
    <t>Pt129</t>
  </si>
  <si>
    <t>97-200 Tomaszów Maz. Ul. Mościckiego 4</t>
  </si>
  <si>
    <t>Wolbórka - km 9,720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</si>
  <si>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57'28,39"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</si>
  <si>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32'19,96"</t>
    </r>
  </si>
  <si>
    <t>Pt130</t>
  </si>
  <si>
    <t>"AMB SERWICES" Sp. z o.o. 95-080 Tuszyn ul. Piotrkowska 1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</si>
  <si>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31'10,7"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</si>
  <si>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36'59,00"</t>
    </r>
  </si>
  <si>
    <t>Zakład Przetwórstwa Mięsnego Grzegorz Nowakowski Dąbrowa</t>
  </si>
  <si>
    <t>26-332 Dąbrowa 6</t>
  </si>
  <si>
    <t>rów/ciek Pogorzelec km 11,2</t>
  </si>
  <si>
    <t>20°09'8,66''</t>
  </si>
  <si>
    <t>51°20'21,06''</t>
  </si>
  <si>
    <t>Gmina Budziszewice</t>
  </si>
  <si>
    <t>Budziszewice</t>
  </si>
  <si>
    <t>97-212 Budziszewice ul. Osiedlowa</t>
  </si>
  <si>
    <t>Rów/ Duża Subina</t>
  </si>
  <si>
    <t>Nowe Koronki Sp. z o.o. S.K.A. Konewka</t>
  </si>
  <si>
    <t>Konewka 28 97-215 Inowłódz</t>
  </si>
  <si>
    <t>Gać - km 2,9</t>
  </si>
  <si>
    <t>26-300 Opoczno;   Kruszewiec</t>
  </si>
  <si>
    <t>20°17'05,63''</t>
  </si>
  <si>
    <t>51°27'11,96''</t>
  </si>
  <si>
    <t>AGRO-TRANSPOL K.U. Malinowscy Sp.Jawna Radzice Duże 117A 26-340 Drzewica</t>
  </si>
  <si>
    <t>Radzice Duże 117 A 26-340 Drzewica</t>
  </si>
  <si>
    <t>Drzewiczka - km 32,00</t>
  </si>
  <si>
    <t>20°23'54,9''</t>
  </si>
  <si>
    <t>51°27'16,9''</t>
  </si>
  <si>
    <t>rów mel. - kanał Lodowy (rzeka Wiercica) km 7,900</t>
  </si>
  <si>
    <t>P.U.H. Jan Gul 95-080 Tuszynek Majoracki ul. Starońska 15 c</t>
  </si>
  <si>
    <t>Karczma u Guljana Grębenice 26-330 Grębenice</t>
  </si>
  <si>
    <t>51o12'16,6"</t>
  </si>
  <si>
    <t>97-403 Drużbice, Głupice</t>
  </si>
  <si>
    <t>zlewnia rzeki Grabii</t>
  </si>
  <si>
    <t>19° 21' 47,75''   </t>
  </si>
  <si>
    <t>51° 28' 22,667''   </t>
  </si>
  <si>
    <t>Osiedle Kocierzowy -Zakład Gospodarki Komunalnej i Mieszkaniowej w Gomunicach</t>
  </si>
  <si>
    <t>rów melioracyjny/rzeka Widawka km 77+570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</si>
  <si>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32'16,59"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</si>
  <si>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08'52,90" 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</si>
  <si>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21'45"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</si>
  <si>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23'13" 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</si>
  <si>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24'11,43"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</si>
  <si>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16'05,65" </t>
    </r>
  </si>
  <si>
    <t>Pt3</t>
  </si>
  <si>
    <t>Pt13</t>
  </si>
  <si>
    <t>Pt43</t>
  </si>
  <si>
    <t>Pt62</t>
  </si>
  <si>
    <t>Pt63</t>
  </si>
  <si>
    <t>Pt77</t>
  </si>
  <si>
    <t>Pt99</t>
  </si>
  <si>
    <t>Pt100</t>
  </si>
  <si>
    <t>Pt103</t>
  </si>
  <si>
    <t>Pt104</t>
  </si>
  <si>
    <t>Pt119</t>
  </si>
  <si>
    <t>Pt126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</si>
  <si>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36'25"</t>
    </r>
  </si>
  <si>
    <r>
      <t>50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53'37"</t>
    </r>
  </si>
  <si>
    <t>Gminny  Ośrodek Kultury, Sportu, Turystyki i Rekreacji w Dzierżąznej</t>
  </si>
  <si>
    <t>Śrutowy Dołek - km 0,4</t>
  </si>
  <si>
    <t xml:space="preserve"> Konstantynów Łódzki</t>
  </si>
  <si>
    <t xml:space="preserve">Operator Logistyczny Paliw Płynnych Plock -Baza Paliw Nr 1 Koluszki </t>
  </si>
  <si>
    <t>Giełzówka - km 10,840</t>
  </si>
  <si>
    <t>L58</t>
  </si>
  <si>
    <t xml:space="preserve">TUBĄDZIN MANAGAMENT Sp. z o.o. Cedrowice Parcela </t>
  </si>
  <si>
    <t>Cedrowice Parcela, 95-035 Ozorków</t>
  </si>
  <si>
    <t>rzeka Bzura km 126+525</t>
  </si>
  <si>
    <t>Gmina Inowłódz</t>
  </si>
  <si>
    <t>97-215 Inowłódz ul. Spalska 2</t>
  </si>
  <si>
    <t>Pilica - km 107,8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</si>
  <si>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16'07,5"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</si>
  <si>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31'49,6"</t>
    </r>
  </si>
  <si>
    <t>20o08'18,97"</t>
  </si>
  <si>
    <t>Piasecznica/ziemia</t>
  </si>
  <si>
    <t>Regny k. Koluszek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</si>
  <si>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52'43,4"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</si>
  <si>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41'18,70" </t>
    </r>
  </si>
  <si>
    <t>Urząd Gminy Grabica SUW Szydłów</t>
  </si>
  <si>
    <t>Urząd Gminy Grabica SUW Ostrów</t>
  </si>
  <si>
    <t>Pt131</t>
  </si>
  <si>
    <t>Pt132</t>
  </si>
  <si>
    <t>odciek do Strugi Domaradzkiej 9,06km</t>
  </si>
  <si>
    <t xml:space="preserve"> rów melioracyjny R-1/2/2/S w km 1+241 (rów stanowi lewy dopływ rz. Ner)</t>
  </si>
  <si>
    <t xml:space="preserve">600016182869          Pałusznica                  </t>
  </si>
  <si>
    <t xml:space="preserve">200017272152 Kanał Sierpowski </t>
  </si>
  <si>
    <t xml:space="preserve">600017183229 Ner do Dobrzynki  </t>
  </si>
  <si>
    <t xml:space="preserve">200017272249 Moszczenica od źródeł do dopływu z Besiekierza </t>
  </si>
  <si>
    <t>200017272138 Bzura od źródeł do Starówki</t>
  </si>
  <si>
    <t>200017272289 Malina</t>
  </si>
  <si>
    <t>200017272249 Moszczenica od źródeł do dopływu z Besiekierza</t>
  </si>
  <si>
    <t xml:space="preserve">200017272138 Bzura od źródeł do Starówki </t>
  </si>
  <si>
    <t xml:space="preserve">600017183285 Gnida do Kanału Łęka-Dobrogosty </t>
  </si>
  <si>
    <t xml:space="preserve">20001025451 Pilica od Zwleczy do Zbiornika Sulejów </t>
  </si>
  <si>
    <t xml:space="preserve">2000172546329 Wolbórka od źródeł do dop. spod Będzelina </t>
  </si>
  <si>
    <t xml:space="preserve">200017272629 Krzemionka </t>
  </si>
  <si>
    <t xml:space="preserve">200019254799 Pilica od Wolbórki do Drzewiczki </t>
  </si>
  <si>
    <t xml:space="preserve">20006254349 Struga </t>
  </si>
  <si>
    <t xml:space="preserve">200017254689 Czarna </t>
  </si>
  <si>
    <t xml:space="preserve"> 200062543529 Struga Strzelecka</t>
  </si>
  <si>
    <t xml:space="preserve">200017254729 Gać </t>
  </si>
  <si>
    <t xml:space="preserve">200017272345 Mroga od źródeł do Mrożycy bez Mrożycy </t>
  </si>
  <si>
    <t xml:space="preserve">200017254649 Moszczanka </t>
  </si>
  <si>
    <t xml:space="preserve"> 200017254649 Moszczanka</t>
  </si>
  <si>
    <t xml:space="preserve">2000172545289 Strawa </t>
  </si>
  <si>
    <t xml:space="preserve">200062545229 Prudka </t>
  </si>
  <si>
    <t>2000172721569 Stare Koryto Bzury</t>
  </si>
  <si>
    <t xml:space="preserve"> 200002545399 Zbiornik Sulejów</t>
  </si>
  <si>
    <t xml:space="preserve">20006254329 Baryczka </t>
  </si>
  <si>
    <t xml:space="preserve">20001725452499 Bogdanówka </t>
  </si>
  <si>
    <t xml:space="preserve">600016182729 Chrząstawka </t>
  </si>
  <si>
    <t xml:space="preserve"> 200017254689 Czarna</t>
  </si>
  <si>
    <t xml:space="preserve">600023181572 Dopływ spod Radziechowic </t>
  </si>
  <si>
    <t xml:space="preserve"> 2000172545254 Dopływ z Krzyżanowa</t>
  </si>
  <si>
    <t xml:space="preserve">2000172548552 Dopływ z Libiszowa </t>
  </si>
  <si>
    <t xml:space="preserve">2000172547589 Dopływ z Poświętnego </t>
  </si>
  <si>
    <t xml:space="preserve">200019254899 Drzewiczka od Brzuśni do ujścia </t>
  </si>
  <si>
    <t xml:space="preserve">20009254859 Drzewiczka od Młynkowskiej rzeki do Brzuśni </t>
  </si>
  <si>
    <t xml:space="preserve">20009254859 Drzewiczka od Wąglanki do Brzuśni </t>
  </si>
  <si>
    <t xml:space="preserve">600016182854 Grabia do Dłutówki </t>
  </si>
  <si>
    <t xml:space="preserve">600019182873 Grabia od Dłutówki do Dopływu z Anielina </t>
  </si>
  <si>
    <t xml:space="preserve">600016182169 Jeziorka </t>
  </si>
  <si>
    <t xml:space="preserve">60001718149 Kanał Warty ze Starą Wiercicą i Kanałem Lodowym </t>
  </si>
  <si>
    <t xml:space="preserve">60002318269 Krasówka </t>
  </si>
  <si>
    <t xml:space="preserve">600023182149 Kręcica </t>
  </si>
  <si>
    <t xml:space="preserve"> 600017183229 Ner do Dobrzynki</t>
  </si>
  <si>
    <t xml:space="preserve">6000171829299 Nieciecz </t>
  </si>
  <si>
    <t xml:space="preserve"> 200062548489 Opocznianka</t>
  </si>
  <si>
    <t xml:space="preserve"> 20001925459 Pilica od Zbiornika Sulejów do Wolbórki</t>
  </si>
  <si>
    <t xml:space="preserve"> 600016182499 Pilsia</t>
  </si>
  <si>
    <t xml:space="preserve">200062544949 Popławka </t>
  </si>
  <si>
    <t xml:space="preserve"> 6000161815529 Radomka</t>
  </si>
  <si>
    <t xml:space="preserve">200017254532 Radońka </t>
  </si>
  <si>
    <t xml:space="preserve">20001725452529 Rajska </t>
  </si>
  <si>
    <t xml:space="preserve">60001618229 Rakówka </t>
  </si>
  <si>
    <t xml:space="preserve">2000172726199 Rawka od źródeł do Krzemionki bez Krzemionki </t>
  </si>
  <si>
    <t xml:space="preserve">200017254749 Słomianka </t>
  </si>
  <si>
    <t xml:space="preserve"> 20006254349 Struga</t>
  </si>
  <si>
    <t xml:space="preserve">200024254849 Wąglanka od zb. Wąglanka-Miedzna do ujścia </t>
  </si>
  <si>
    <t xml:space="preserve">200062548439 Wąglanka od źródeł do zb. Wąglanka-Miedzna </t>
  </si>
  <si>
    <t xml:space="preserve">600016182139 Widawka do Kręcicy </t>
  </si>
  <si>
    <t xml:space="preserve">6000191825 Widawka od Kręcicy do Krasówki </t>
  </si>
  <si>
    <t xml:space="preserve">2000172546329 Wolbórka od źródeł do dop. spod Będzelina do ujścia 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</si>
  <si>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44'03,9''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</si>
  <si>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23'05,2''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</si>
  <si>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46'36,5"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</si>
  <si>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39'57,8"</t>
    </r>
  </si>
  <si>
    <t>19°48'28,2"</t>
  </si>
  <si>
    <t xml:space="preserve">51°11'04,6"    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</si>
  <si>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56'10,2"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</si>
  <si>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39'58,3"</t>
    </r>
  </si>
  <si>
    <r>
      <t xml:space="preserve">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12'08,1"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</si>
  <si>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33'42,53"</t>
    </r>
  </si>
  <si>
    <t>51°49’31,15’’</t>
  </si>
  <si>
    <t>418,09</t>
  </si>
  <si>
    <t>1959</t>
  </si>
  <si>
    <t>1717,82</t>
  </si>
  <si>
    <t>L59</t>
  </si>
  <si>
    <t>"PTAK" SA Rzgów 95</t>
  </si>
  <si>
    <t xml:space="preserve"> ul. Gen. J. Dąbrowskiego 1 95-030 Rzgów</t>
  </si>
  <si>
    <t>rów melior. Ziemia</t>
  </si>
  <si>
    <t>Sk1</t>
  </si>
  <si>
    <t>łęczycki</t>
  </si>
  <si>
    <t>Grabów</t>
  </si>
  <si>
    <t>rów R -1 w km 5+671 do ziemi</t>
  </si>
  <si>
    <t>600024183299                              Ner od Kanału Zbylczyckiego do ujścia</t>
  </si>
  <si>
    <t>19o00'34,5"</t>
  </si>
  <si>
    <t>52o07'42"</t>
  </si>
  <si>
    <t>Sk2</t>
  </si>
  <si>
    <t>skierniewicki</t>
  </si>
  <si>
    <t>Nowy Kawęczyn</t>
  </si>
  <si>
    <t>rzeka Rawka km 45+750</t>
  </si>
  <si>
    <t>200019272693                                            Rawka od Białki do Korabiewki bez Korabiewki</t>
  </si>
  <si>
    <t xml:space="preserve">20°17'07'' </t>
  </si>
  <si>
    <t xml:space="preserve">51°52'01'' </t>
  </si>
  <si>
    <t>Sk3</t>
  </si>
  <si>
    <t>działka nr ewid. 195/1 obręb Bolimowska Wieś</t>
  </si>
  <si>
    <t>Bolimów</t>
  </si>
  <si>
    <t>rzeka Rawka km 11+300</t>
  </si>
  <si>
    <t>2000192726999                            Rawka od Korabiewki do ujścia</t>
  </si>
  <si>
    <t>20o09'42,43"</t>
  </si>
  <si>
    <t>52°05'11,99''</t>
  </si>
  <si>
    <t>Sk4</t>
  </si>
  <si>
    <t xml:space="preserve">Cielądz </t>
  </si>
  <si>
    <t>rawski</t>
  </si>
  <si>
    <t>Cielądz</t>
  </si>
  <si>
    <t>rów melioracyjny  R-E km 13,88, dopływ Rylki km 9 + 420</t>
  </si>
  <si>
    <t>200017272649 Rylka</t>
  </si>
  <si>
    <t>51o42'54"</t>
  </si>
  <si>
    <t>Sk5</t>
  </si>
  <si>
    <t xml:space="preserve">Świnice Warckie </t>
  </si>
  <si>
    <t>Świnice Warckie</t>
  </si>
  <si>
    <t>rów melioracyjny R105 w km 34+90</t>
  </si>
  <si>
    <t>600001832789                                       Kanał Zbylczycki</t>
  </si>
  <si>
    <t>52o02'50,04"</t>
  </si>
  <si>
    <t>Sk6</t>
  </si>
  <si>
    <t>Biała Rawska</t>
  </si>
  <si>
    <t>rzeka Białka km 18+700</t>
  </si>
  <si>
    <t>200017272669 Białka</t>
  </si>
  <si>
    <t xml:space="preserve">20°28'23'' </t>
  </si>
  <si>
    <t xml:space="preserve">51°47'56''  </t>
  </si>
  <si>
    <t>Sk7</t>
  </si>
  <si>
    <t>brzeziński</t>
  </si>
  <si>
    <t>Brzeziny</t>
  </si>
  <si>
    <t>rzeka Mrożyca km 27 + 720</t>
  </si>
  <si>
    <t>2000172723469 Mrożyca</t>
  </si>
  <si>
    <t>51o49'24,68"</t>
  </si>
  <si>
    <t>Sk8</t>
  </si>
  <si>
    <t>Głuchów</t>
  </si>
  <si>
    <t xml:space="preserve">ciek bez nazwy w km.4+00, uchodzący do cieku spod Głuchowa </t>
  </si>
  <si>
    <t>2000172725879                        Skierniewka od źródeł do dopł. spod Dębowej Góry</t>
  </si>
  <si>
    <t>20o05'16,75"</t>
  </si>
  <si>
    <t>51o47'46,41"</t>
  </si>
  <si>
    <t>Sk9</t>
  </si>
  <si>
    <t>Sadkowice</t>
  </si>
  <si>
    <t>rów bez nazwy i dalej rów melioracyjny R5 (odprowadzanie do ziemi)</t>
  </si>
  <si>
    <t>200017254789 Rokitna</t>
  </si>
  <si>
    <t xml:space="preserve">20º31'32,49"  </t>
  </si>
  <si>
    <t xml:space="preserve">51º41'57,42"  </t>
  </si>
  <si>
    <t>Sk10</t>
  </si>
  <si>
    <t>rów melioracyjny "A" wpływający do Jasienicy</t>
  </si>
  <si>
    <t>2000172725879                       Skierniewka od źródeł do dopł.spod Dębowej Góry</t>
  </si>
  <si>
    <t>20°04'52,92"</t>
  </si>
  <si>
    <t>51°46'54,72"</t>
  </si>
  <si>
    <t>Sk11</t>
  </si>
  <si>
    <t>Skierniewice</t>
  </si>
  <si>
    <t>rzeka Skierniewka km 23+731</t>
  </si>
  <si>
    <t>2000192725899                       Skierniewka od dopł. spod Dębowej Góry do ujścia</t>
  </si>
  <si>
    <t>Sk12</t>
  </si>
  <si>
    <t xml:space="preserve">96-100 Skierniewice ul.Waryńskiego  </t>
  </si>
  <si>
    <t>rzeka  Skierniewka km 22+410</t>
  </si>
  <si>
    <t>2000192725899                          Skierniewka od dopł.spod Dębowej Góry do ujścia</t>
  </si>
  <si>
    <t>Sk13</t>
  </si>
  <si>
    <t>99-300 Kutno ul.Metalowa 10</t>
  </si>
  <si>
    <t>kutnowski</t>
  </si>
  <si>
    <t>Kutno</t>
  </si>
  <si>
    <t>rów melioracyjny Rkb dopływ Ochni km 12+875</t>
  </si>
  <si>
    <t>2000242721899                        Ochnia od Miłonki do ujścia</t>
  </si>
  <si>
    <t>Sk14</t>
  </si>
  <si>
    <t xml:space="preserve">99-300 Kutno ul.Lotnicza 1 </t>
  </si>
  <si>
    <t xml:space="preserve"> mech-biol*</t>
  </si>
  <si>
    <t>rzeka Ochnia km 12+270</t>
  </si>
  <si>
    <t>2000242721899                       Ochnia od Miłonki do ujścia</t>
  </si>
  <si>
    <t>Sk15</t>
  </si>
  <si>
    <t>Piątek</t>
  </si>
  <si>
    <t>rów melioracyjny R-C2 km 2+45</t>
  </si>
  <si>
    <t>200017272269 Struga</t>
  </si>
  <si>
    <t>Sk16</t>
  </si>
  <si>
    <t>rów melioracyjny R-D2 km 3+330</t>
  </si>
  <si>
    <t>Sk17</t>
  </si>
  <si>
    <t>Wola Chruścińska 99-306 Łanięta</t>
  </si>
  <si>
    <t>Łanięta</t>
  </si>
  <si>
    <t>rów melioracyjny R -C4 w km 1+ 625</t>
  </si>
  <si>
    <t>2000232721839                       Ochnia od źródeł do Miłonki bez Miłonki</t>
  </si>
  <si>
    <t>Sk18</t>
  </si>
  <si>
    <t xml:space="preserve">99-307 Strzelce ul.Główna 20 </t>
  </si>
  <si>
    <t>Strzelce</t>
  </si>
  <si>
    <t>rów melioracyjny R-R3 hm 2+64</t>
  </si>
  <si>
    <t>2000172721869 Głogowianka</t>
  </si>
  <si>
    <t>Sk19</t>
  </si>
  <si>
    <t>ciek Malinka (rów R-D) w km 1+030 z osadnika nr 1 oraz w km 0+910 z osadnika nr 2</t>
  </si>
  <si>
    <t xml:space="preserve"> 19°24'15,6"</t>
  </si>
  <si>
    <t xml:space="preserve"> 52°13'09,6"</t>
  </si>
  <si>
    <t>Sk20</t>
  </si>
  <si>
    <t>99-300 Kutno ul.Metalowa 11</t>
  </si>
  <si>
    <t xml:space="preserve">ziemia - rów melioracyjny R-D w km 1+100 </t>
  </si>
  <si>
    <t>19°24'08,83"</t>
  </si>
  <si>
    <t>52°13'19,44"</t>
  </si>
  <si>
    <t>Sk21</t>
  </si>
  <si>
    <t>Krośniewice</t>
  </si>
  <si>
    <t>rzeka Miłonka km 7+384</t>
  </si>
  <si>
    <t>2000172721849 Miłonka</t>
  </si>
  <si>
    <t>Sk22</t>
  </si>
  <si>
    <t>łowicki</t>
  </si>
  <si>
    <t>Domaniewice</t>
  </si>
  <si>
    <t>rzeka Kalinówka km 8+010</t>
  </si>
  <si>
    <t>200017272529 Bobrówka</t>
  </si>
  <si>
    <t>Sk23</t>
  </si>
  <si>
    <t>Instytut Zootechniki Rossocha Sp. z o.o. Zakład Doświadczalny w Rossosze                                    96-200 Rawa Mazowiecka Rossocha 1</t>
  </si>
  <si>
    <t>Rawa Mazowiecka</t>
  </si>
  <si>
    <t>rów melioracyjny km 3+950 uchodzący do rzeki Rawki                                 w km 52+400</t>
  </si>
  <si>
    <t>200019272693                         Rawka od Białki do Korabiewki bez Korabiewki</t>
  </si>
  <si>
    <t>Sk24</t>
  </si>
  <si>
    <t>Łyszkowice</t>
  </si>
  <si>
    <t>kanał LAKTOZA, dopływ Uchanki        km 25</t>
  </si>
  <si>
    <t>200017272549 Uchanka</t>
  </si>
  <si>
    <t>Sk25</t>
  </si>
  <si>
    <t>96-100 Skierniewice Strobów 28</t>
  </si>
  <si>
    <t>Łupia-Skierniewka km 30+990</t>
  </si>
  <si>
    <t>2000172725879                       Skierniewka od źródeł do dopł. spod Dębowej Góry</t>
  </si>
  <si>
    <t>20°10'14,43"</t>
  </si>
  <si>
    <t>51°54'40,85"</t>
  </si>
  <si>
    <t>Sk26</t>
  </si>
  <si>
    <t>Żychlin</t>
  </si>
  <si>
    <t>Słudwia km 26+122</t>
  </si>
  <si>
    <t>200017272439                         Słudwia od źródeł do Przysowej bez Przysowej</t>
  </si>
  <si>
    <t>19o37'25,4"</t>
  </si>
  <si>
    <t>Sk27</t>
  </si>
  <si>
    <t>rów R-B w km 1+50 i dalej do rzeki Maliny w km 7+811</t>
  </si>
  <si>
    <t>19°29'17,93"</t>
  </si>
  <si>
    <t>52°04'26,80"</t>
  </si>
  <si>
    <t>Sk28</t>
  </si>
  <si>
    <t>Dom Pomocy Społecznej  Karsznice 62                                    99-122 Góra Św. Małgorzaty</t>
  </si>
  <si>
    <t>Góra Św. Małgorzaty</t>
  </si>
  <si>
    <t>stawy przepływowe (ziemia)</t>
  </si>
  <si>
    <t>200023272154 Kanał Tumski</t>
  </si>
  <si>
    <t xml:space="preserve">19o19'07,6" </t>
  </si>
  <si>
    <t xml:space="preserve">52o03'20,3" </t>
  </si>
  <si>
    <t>Sk29</t>
  </si>
  <si>
    <t xml:space="preserve">Dom Pomocy Społecznej "Borówek" im. Krystyny Bochenek  Borówek 56                          99-423 Bielawy                                                                                            </t>
  </si>
  <si>
    <t xml:space="preserve"> Borówek 56              99-423 Bielawy</t>
  </si>
  <si>
    <t>Bielawy</t>
  </si>
  <si>
    <t>Kanał Południowy, dopływ Bzury</t>
  </si>
  <si>
    <t>20002427253                           Bzura od Kanału Tumskiego do Uchanki bez Uchanki</t>
  </si>
  <si>
    <t xml:space="preserve">19o35'30" </t>
  </si>
  <si>
    <t xml:space="preserve">52o06'13” </t>
  </si>
  <si>
    <t>Sk30</t>
  </si>
  <si>
    <t>Łowicz</t>
  </si>
  <si>
    <t>wylot zlokalizowany w km 1 +10 odprowadzalnika wpływającego do rzeki Bzury w km 56 + 845</t>
  </si>
  <si>
    <t>2000192725999                       Bzura od Uchanki do Rawki bez Rawki</t>
  </si>
  <si>
    <t>Sk31</t>
  </si>
  <si>
    <t>rzeka Bzura  km 56+750</t>
  </si>
  <si>
    <t>Sk32</t>
  </si>
  <si>
    <t xml:space="preserve"> 99-107 Daszyna Daszyna 34a</t>
  </si>
  <si>
    <t>Daszyna</t>
  </si>
  <si>
    <t>rów melioracyjny R-A1, km 7+100</t>
  </si>
  <si>
    <t>200017272169                           Kanał Strzegociński</t>
  </si>
  <si>
    <t>Sk33</t>
  </si>
  <si>
    <t>Przedsiębiorstwo Gospodarki Komunalnej i Mieszkaniowej Spółka z o.o. w Łęczycy                            ul. Tumska 2, 99-100 Łęczyca</t>
  </si>
  <si>
    <t>Łęczyca</t>
  </si>
  <si>
    <t>stare koryto rzeki Bzury</t>
  </si>
  <si>
    <t>2000172721569                           Bzura (stare koryto)</t>
  </si>
  <si>
    <t>Sk34</t>
  </si>
  <si>
    <t>Przedsiębiorstwo Gospodarki Komunalnej i Mieszkaniowej Spółka z o.o. w Łęczycy                                  ul. Tumska 2, 99-100 Łęczyca</t>
  </si>
  <si>
    <t>rów melioracyjny R-1 km 72+75</t>
  </si>
  <si>
    <t>60000183286                             Kanał Łęka-Dobrogosty</t>
  </si>
  <si>
    <t>Sk35</t>
  </si>
  <si>
    <t>rów R-D w km 7+530, Kanał Łęka-Dobrogosty</t>
  </si>
  <si>
    <t>Sk36</t>
  </si>
  <si>
    <t>Zakład Aparatury Elektrycznej ERGOM Sp. z o.o. Nowe Sady 10  94-102 Łódź</t>
  </si>
  <si>
    <t>Topola Królewska 46e                                  99-100 Łęczyca</t>
  </si>
  <si>
    <t>mech-biol/mech-chem</t>
  </si>
  <si>
    <t>kanał odpływowy, Kanał Łęka-Dobrogosty, rzeka Bzura km 113+000</t>
  </si>
  <si>
    <t>200017272158                         Kanał Łęka-Dobrogosty</t>
  </si>
  <si>
    <t xml:space="preserve">19,19600 (oczyszczalnia chemiczna)  </t>
  </si>
  <si>
    <t xml:space="preserve">52,08121 (oczyszczalnia chemiczna) </t>
  </si>
  <si>
    <t>y 19,19627 (oczyszczalnia biologiczna)</t>
  </si>
  <si>
    <t>x 52,08091            (oczyszczalnia biologiczna)</t>
  </si>
  <si>
    <t>Sk37</t>
  </si>
  <si>
    <t>Rogów</t>
  </si>
  <si>
    <t>51o49'24,83"</t>
  </si>
  <si>
    <t>Sk38</t>
  </si>
  <si>
    <t>rów melioracyjny R-1 dopływ Mrogi km 46+580</t>
  </si>
  <si>
    <t>200017272345                         Mroga od źródeł do Mrożycy bez Mrożycy</t>
  </si>
  <si>
    <t>19°51'04,69"</t>
  </si>
  <si>
    <t>51°48'15,33"</t>
  </si>
  <si>
    <t>Sk39</t>
  </si>
  <si>
    <t>Bedlno</t>
  </si>
  <si>
    <t>rów melioracyjny R-E w km 3 + 660</t>
  </si>
  <si>
    <t>200017272329                         Kanał Stradzewski</t>
  </si>
  <si>
    <t>19°36'45,37"</t>
  </si>
  <si>
    <t>52°12'32,10"</t>
  </si>
  <si>
    <t>Sk40</t>
  </si>
  <si>
    <t>Kanał Stradzewski km 11+125</t>
  </si>
  <si>
    <t>19°32'26,07''</t>
  </si>
  <si>
    <t>Sk41</t>
  </si>
  <si>
    <t>Krzyżanów</t>
  </si>
  <si>
    <t>rów melioracyjny R-S2/2 w km 0+140 uchodzący do rowu R-S2 w km 0+150 i dalej do Kanału Strzegocińskiego</t>
  </si>
  <si>
    <t>200017272169                         Kanał Strzegociński</t>
  </si>
  <si>
    <t>19°24'54,08"</t>
  </si>
  <si>
    <t>52°10'39,65"</t>
  </si>
  <si>
    <t>Sk42</t>
  </si>
  <si>
    <t>rów melioracyjny R-H1 w km 1+300, uchodzący do Głogowianki</t>
  </si>
  <si>
    <t>Sk43</t>
  </si>
  <si>
    <t xml:space="preserve">rów melioracyjny R- S IX                             w km 0 + 790 </t>
  </si>
  <si>
    <t>19o37'18,1"</t>
  </si>
  <si>
    <t>52o13'37,8"</t>
  </si>
  <si>
    <t>Sk44</t>
  </si>
  <si>
    <t>ziemia, rów otwarty, rów melioracyjny R-S</t>
  </si>
  <si>
    <t>19°10'36,81"</t>
  </si>
  <si>
    <t>52°05'18,9"</t>
  </si>
  <si>
    <t>Sk45</t>
  </si>
  <si>
    <t>Witonia</t>
  </si>
  <si>
    <t>rów melioracyjny "A" (kanał)            km 4+100</t>
  </si>
  <si>
    <t>Sk46</t>
  </si>
  <si>
    <t>99-414 Kocierzew Kocierzew Południowy 103</t>
  </si>
  <si>
    <t>Kocierzew</t>
  </si>
  <si>
    <t>rzeka Witonia km 13+700</t>
  </si>
  <si>
    <t>2000172727499 Witonia</t>
  </si>
  <si>
    <t>Sk47</t>
  </si>
  <si>
    <t>Nieborów</t>
  </si>
  <si>
    <t>Kanał Nieborowski km 7+560</t>
  </si>
  <si>
    <t>2000172725929                       Dopływ z Nieborowa</t>
  </si>
  <si>
    <t>20o04'10"</t>
  </si>
  <si>
    <t>52o04'05"</t>
  </si>
  <si>
    <t>Sk48</t>
  </si>
  <si>
    <t>Rawskie Wodociągi                                       i Kanalizacja Sp. z o.o.                                  96-200 Rawa Mazowiecka                          ul. Słowackiego 70 Oczyszczalnia w Żydomicach</t>
  </si>
  <si>
    <t xml:space="preserve">mech-biol* </t>
  </si>
  <si>
    <t>rów melioracyjny R-A w km 0+93 jego biegu, uchodzący do rzeki Rawki w km 58+130</t>
  </si>
  <si>
    <t>200019272659                         Rawka od Krzemionki do Białki</t>
  </si>
  <si>
    <t>20°16'10,97"</t>
  </si>
  <si>
    <t>51°47'22,92"</t>
  </si>
  <si>
    <t>Sk49</t>
  </si>
  <si>
    <t>rzeka Rawka km 50+450</t>
  </si>
  <si>
    <t>20º16'53.52"</t>
  </si>
  <si>
    <t>51º50'02.69"</t>
  </si>
  <si>
    <t>Sk50</t>
  </si>
  <si>
    <t>Maków</t>
  </si>
  <si>
    <t>rzeka Pisia Zwierzyniec km 18+950</t>
  </si>
  <si>
    <t>200017272569 Zwierzyniec</t>
  </si>
  <si>
    <t>Sk51</t>
  </si>
  <si>
    <t>Skrwa Lewa km 43+000</t>
  </si>
  <si>
    <t>200017275432                         Skrwa Lewa od źródeł do dopływu spod Polesia Nowego</t>
  </si>
  <si>
    <t>Sk52</t>
  </si>
  <si>
    <t>Dmosin</t>
  </si>
  <si>
    <t>Mroga km 43+900</t>
  </si>
  <si>
    <t>Sk53</t>
  </si>
  <si>
    <t xml:space="preserve">Strzelce  </t>
  </si>
  <si>
    <t>Słudwia km 45+620</t>
  </si>
  <si>
    <t>Sk54</t>
  </si>
  <si>
    <t>99-417 Bolimów ul.Senatorska 83</t>
  </si>
  <si>
    <t>Rawka km 13+900</t>
  </si>
  <si>
    <t>2000192726999                       Rawka od Korabiewki do ujścia</t>
  </si>
  <si>
    <t>20o09'47,02"</t>
  </si>
  <si>
    <t>52o04'34,5"</t>
  </si>
  <si>
    <t>Sk55</t>
  </si>
  <si>
    <t xml:space="preserve">96-047 Jeżów         </t>
  </si>
  <si>
    <t>Jeżów</t>
  </si>
  <si>
    <t>Jeżówka km 0+364</t>
  </si>
  <si>
    <t>19°58'53,17'</t>
  </si>
  <si>
    <t>51°49'16,42"</t>
  </si>
  <si>
    <t>Sk56</t>
  </si>
  <si>
    <t>rów melioracyjny R-7</t>
  </si>
  <si>
    <t>200017272439                                      Słudwia od źródeł do Przysowej bez Przysowej</t>
  </si>
  <si>
    <t>19°36'59,76"</t>
  </si>
  <si>
    <t>52°12'50,02"</t>
  </si>
  <si>
    <t>Sk57</t>
  </si>
  <si>
    <t>rów melioracyjny R-A3 km 0+650</t>
  </si>
  <si>
    <t>Sk58</t>
  </si>
  <si>
    <t>rzeka Słudwia km 27+880</t>
  </si>
  <si>
    <t>19°37'26,21"</t>
  </si>
  <si>
    <t>52°13'59,62"</t>
  </si>
  <si>
    <t>Sk59</t>
  </si>
  <si>
    <t>Nowe Ostrowy</t>
  </si>
  <si>
    <t>rów melioracyjny R-P km 1+020</t>
  </si>
  <si>
    <t>19°10'23"</t>
  </si>
  <si>
    <t>52°18'19"</t>
  </si>
  <si>
    <t>Sk60</t>
  </si>
  <si>
    <t>rzeka Mroga km 32+135</t>
  </si>
  <si>
    <t>Sk61</t>
  </si>
  <si>
    <t>Przedsiębiorstwo Budowlano-Inżynieryjne "MAVEX" Marek Michalski w Kutnie                            99-300 Kutno, ul. Rzeczna 2</t>
  </si>
  <si>
    <t>rów melioracyjny R-3 km 1+30  dalej rzeka Ochnia</t>
  </si>
  <si>
    <t>19°20'20,9"</t>
  </si>
  <si>
    <t>52°13'57,6"</t>
  </si>
  <si>
    <t>Sk62</t>
  </si>
  <si>
    <t>rów melioracyjny R-1/1 km 2+80 dalej rów melioracyjny R-1 km 21+16</t>
  </si>
  <si>
    <t xml:space="preserve">20°35'05,94'' </t>
  </si>
  <si>
    <t xml:space="preserve">51°50'14,19''  </t>
  </si>
  <si>
    <t>Sk63</t>
  </si>
  <si>
    <t>96-127 Lipce Reymontowskie</t>
  </si>
  <si>
    <t>Lipce Reymontowskie</t>
  </si>
  <si>
    <t>rzeka Uchanka km 25+720</t>
  </si>
  <si>
    <t>Sk64</t>
  </si>
  <si>
    <t>REYDROB Spółka Jawna Przedsiębiorstwo Drobiarskie M&amp;M w Lipcach Reymontowskich                              96-127 Lipce Reymontowskie               ul. Golki 19</t>
  </si>
  <si>
    <t xml:space="preserve">96-127 Lipce Reymontowskie ul.Golki 19 </t>
  </si>
  <si>
    <t>rzeka Uchanka km 24+590</t>
  </si>
  <si>
    <t xml:space="preserve">19o57'08,0” </t>
  </si>
  <si>
    <t xml:space="preserve">51o54'29,3” </t>
  </si>
  <si>
    <t>Sk65</t>
  </si>
  <si>
    <t>rzeka Ochnia km 2+850</t>
  </si>
  <si>
    <t xml:space="preserve">19o30'53,3” </t>
  </si>
  <si>
    <t xml:space="preserve">52°09'46,8” </t>
  </si>
  <si>
    <t>Sk66</t>
  </si>
  <si>
    <t>rów R-G km 1+720, dalej rzeka Bzura km 102+700</t>
  </si>
  <si>
    <t xml:space="preserve">19o22'41,84” </t>
  </si>
  <si>
    <t xml:space="preserve">52°07'24,22” </t>
  </si>
  <si>
    <t>Sk67</t>
  </si>
  <si>
    <t>rów uchodzący do cieku bez nazwy</t>
  </si>
  <si>
    <t>20°35'21,61"</t>
  </si>
  <si>
    <t>51°41'17,88"</t>
  </si>
  <si>
    <t>Sk68</t>
  </si>
  <si>
    <t>Kiernozia</t>
  </si>
  <si>
    <t>rzeka Nida km 12+480</t>
  </si>
  <si>
    <t>200017272469 Nida</t>
  </si>
  <si>
    <t>19°52'50,64"</t>
  </si>
  <si>
    <t>52°15'54,52"</t>
  </si>
  <si>
    <t>Sk69</t>
  </si>
  <si>
    <t>Oddział Szkoleniowy Podstawowy BOR         w Raduczu</t>
  </si>
  <si>
    <t xml:space="preserve">rów otwarty, dalej rzeka Psara (dopływ z Lisnej) km 1+00                       </t>
  </si>
  <si>
    <t>2000172726712 Dopływ z Lisnej</t>
  </si>
  <si>
    <t>Sk70</t>
  </si>
  <si>
    <t>Słupia</t>
  </si>
  <si>
    <t>rzeka Łupia-Skierniewka km 55+270</t>
  </si>
  <si>
    <t xml:space="preserve">  </t>
  </si>
  <si>
    <t>19°58'24"</t>
  </si>
  <si>
    <t>51°51'16"</t>
  </si>
  <si>
    <t>Sk71</t>
  </si>
  <si>
    <t>Zduny</t>
  </si>
  <si>
    <t>Igla km 0 + 475</t>
  </si>
  <si>
    <t>200017272369                         Igla</t>
  </si>
  <si>
    <t>19°48'34"</t>
  </si>
  <si>
    <t>52°07'30"</t>
  </si>
  <si>
    <t>Sk72</t>
  </si>
  <si>
    <t>wylot do rowu melioracyjnego R-3 w km 1+730</t>
  </si>
  <si>
    <t>Sk73</t>
  </si>
  <si>
    <t xml:space="preserve">rów melioracyjny R-C km 7 + 765 dopływ Ochni  </t>
  </si>
  <si>
    <t>Sk74</t>
  </si>
  <si>
    <t xml:space="preserve">rów melioracyjny "R-3" km 1+200, dopływ Głogowianki </t>
  </si>
  <si>
    <t>2000172721869                       Głogowianka</t>
  </si>
  <si>
    <t>Sk75</t>
  </si>
  <si>
    <t xml:space="preserve">rów melioracyjny R-F4 km 5+260 </t>
  </si>
  <si>
    <t xml:space="preserve">  52°07'39''</t>
  </si>
  <si>
    <t>Sk76</t>
  </si>
  <si>
    <t xml:space="preserve">rów melioracyjny "F" km 0+130 </t>
  </si>
  <si>
    <t>200019272349                                      Mroga od Mrożycy do ujścia</t>
  </si>
  <si>
    <t xml:space="preserve"> 52°06'57,54''</t>
  </si>
  <si>
    <t>Sk77</t>
  </si>
  <si>
    <t xml:space="preserve">rów melioracyjny km 3+50, dopływ Mrogi  </t>
  </si>
  <si>
    <t>200019272349                         Mroga od Mrożycy do ujścia</t>
  </si>
  <si>
    <t>Sk78</t>
  </si>
  <si>
    <t>rów melioracyjny 0+26 km dopływ rzeki Rokitna w km 14+280</t>
  </si>
  <si>
    <t>Sk79</t>
  </si>
  <si>
    <t>do ziemi</t>
  </si>
  <si>
    <t>97-215 Inowłódz  Zakościele 80</t>
  </si>
  <si>
    <t>Pilica - km 109+500</t>
  </si>
  <si>
    <t>S1</t>
  </si>
  <si>
    <t>Łask</t>
  </si>
  <si>
    <t xml:space="preserve"> ul. Kilińskiego 102A                                                         98-100 Łask</t>
  </si>
  <si>
    <t>łaski</t>
  </si>
  <si>
    <t>Grabia km 32,043</t>
  </si>
  <si>
    <t xml:space="preserve">600019182873                 Grabia od Dłutówki doDopływu z Anielina </t>
  </si>
  <si>
    <t>S2</t>
  </si>
  <si>
    <t>rów melioracyjny R-11,                            Pałusznica km 4,450</t>
  </si>
  <si>
    <t xml:space="preserve">600016182869               Pałusznica                               </t>
  </si>
  <si>
    <t>S3</t>
  </si>
  <si>
    <t>rów melioracyjny R-A km 2,550, Grabia km 22,900</t>
  </si>
  <si>
    <t>S4</t>
  </si>
  <si>
    <t>Sędziejowice</t>
  </si>
  <si>
    <t>rów melioracyjny km 1,200,                             Grabia km 9,700</t>
  </si>
  <si>
    <t>S5</t>
  </si>
  <si>
    <t xml:space="preserve">Oczyszczalnia Marzenin                                       98-160 Sędziejowice </t>
  </si>
  <si>
    <t>Grabia km 21,327</t>
  </si>
  <si>
    <t>S6</t>
  </si>
  <si>
    <t>Buczek</t>
  </si>
  <si>
    <t>98-113 Buczek</t>
  </si>
  <si>
    <t xml:space="preserve">Końska Struga km 12,740 </t>
  </si>
  <si>
    <t>600016182889                         Końska Struga</t>
  </si>
  <si>
    <t>S7</t>
  </si>
  <si>
    <t>Czajka km 1,690</t>
  </si>
  <si>
    <t xml:space="preserve">51°32'9,48'' </t>
  </si>
  <si>
    <t>S8</t>
  </si>
  <si>
    <t>Widawa</t>
  </si>
  <si>
    <t>mech-biol *</t>
  </si>
  <si>
    <t>Nieciecz km 2,750</t>
  </si>
  <si>
    <t>6000171829299            Nieciecz</t>
  </si>
  <si>
    <t>S9</t>
  </si>
  <si>
    <t>Widawka km 7,145</t>
  </si>
  <si>
    <t>60001918299                       Widawka od Krasówki do ujścia</t>
  </si>
  <si>
    <t>S10</t>
  </si>
  <si>
    <t>Widawka km 19,500</t>
  </si>
  <si>
    <t>S11</t>
  </si>
  <si>
    <t>rów melioracyjny km 4,150,                            Grabia km 15,490</t>
  </si>
  <si>
    <t>600019182899                          Grabia od Dopływu z Anielina do ujścia</t>
  </si>
  <si>
    <t>S12</t>
  </si>
  <si>
    <t xml:space="preserve">ziemia,                                                      w pobliżu Dopływu spod Józefowa </t>
  </si>
  <si>
    <t>60001618276                 Dopływ spod Józefowa</t>
  </si>
  <si>
    <t>S13</t>
  </si>
  <si>
    <t>Aleksandrówek 29a 98-100 Łask</t>
  </si>
  <si>
    <t>rów melioracyjny km 0,040</t>
  </si>
  <si>
    <t>600019182873                   Grabia od Dłutówki do Dopływuz Anielina</t>
  </si>
  <si>
    <t>S14</t>
  </si>
  <si>
    <t>Pajęczno</t>
  </si>
  <si>
    <t>98-330 Pajęczno</t>
  </si>
  <si>
    <t>pajęczański</t>
  </si>
  <si>
    <t>rów nr 364 km 6,000 (zanikający),  Wierznica km 37,100</t>
  </si>
  <si>
    <t>600017181789                  Wierznica</t>
  </si>
  <si>
    <t>S15</t>
  </si>
  <si>
    <t>Działoszyn</t>
  </si>
  <si>
    <t>98-355 Działoszyn</t>
  </si>
  <si>
    <t xml:space="preserve">Warta km 619,650 </t>
  </si>
  <si>
    <t>60001918171                       Warta od Liswarty do Grabarki</t>
  </si>
  <si>
    <t>S16</t>
  </si>
  <si>
    <t>Warta km 621,600</t>
  </si>
  <si>
    <t>S17</t>
  </si>
  <si>
    <t>Urząd Gminy Sulmierzyce                                    ul. Urzędowa 1                                                       98-338 Sulmierzyce</t>
  </si>
  <si>
    <t>Sulmierzyce</t>
  </si>
  <si>
    <t>98-338 Sulmierzyce</t>
  </si>
  <si>
    <t>rów odwodnieniowy - łąkowy,                     Krasówka km 20,000</t>
  </si>
  <si>
    <t>60002318269                      Krasówka</t>
  </si>
  <si>
    <t>S18</t>
  </si>
  <si>
    <t>Krętka km 5,700</t>
  </si>
  <si>
    <t>S19</t>
  </si>
  <si>
    <t>Strzelce Wielkie</t>
  </si>
  <si>
    <t xml:space="preserve">Pisia km 14,970  </t>
  </si>
  <si>
    <t>600023181589                      Pisia (wpada do Warty)</t>
  </si>
  <si>
    <t>S20</t>
  </si>
  <si>
    <t>Dylów Szlachecki 88/90                              98-330 Pajęczno</t>
  </si>
  <si>
    <t>Wierznica</t>
  </si>
  <si>
    <t>600017181789                       Wierznica</t>
  </si>
  <si>
    <t>S21</t>
  </si>
  <si>
    <t>S22</t>
  </si>
  <si>
    <t>Warta km 624,135</t>
  </si>
  <si>
    <t>S23</t>
  </si>
  <si>
    <t>98-332 Rząśnia</t>
  </si>
  <si>
    <t>Rząśnia</t>
  </si>
  <si>
    <t>Nieciecz km 10,400</t>
  </si>
  <si>
    <t>6000171829299                       Nieciecz</t>
  </si>
  <si>
    <t>S24</t>
  </si>
  <si>
    <t>Dom Pomocy Społecznej                                     w Bobrownikach                                                 98-355 Działoszyn</t>
  </si>
  <si>
    <t>Warta km 613,330</t>
  </si>
  <si>
    <t>600019181759                  Warta od Grabarki do Dopływu spod Bronikowa</t>
  </si>
  <si>
    <t>S25</t>
  </si>
  <si>
    <t>Warta km 622,580</t>
  </si>
  <si>
    <t>S26</t>
  </si>
  <si>
    <t>99-220 Wartkowice</t>
  </si>
  <si>
    <t>poddębicki</t>
  </si>
  <si>
    <t>Wartkowice</t>
  </si>
  <si>
    <t>rów melioracyjny R-C km 5,600                                 Ner km 39,533</t>
  </si>
  <si>
    <t>600020183275                          Ner od Dopływu spod Łężek do Kanału Zbylczyckiego</t>
  </si>
  <si>
    <t>S27</t>
  </si>
  <si>
    <t>Zadzim</t>
  </si>
  <si>
    <t>rów melioracyjny R-H km 1,250, zlewnia rowu U-3, dopływu rzeki Urszulinki</t>
  </si>
  <si>
    <t>Warta (Zb.Jeziorsko)</t>
  </si>
  <si>
    <t>60001718317889                Pichna do Urszulinki</t>
  </si>
  <si>
    <t>S28</t>
  </si>
  <si>
    <t>Pęczniew</t>
  </si>
  <si>
    <t>99-235 Pęczniew</t>
  </si>
  <si>
    <t>Pichna km 1,760</t>
  </si>
  <si>
    <t>Warta                               (Zb. Jeziorsko)</t>
  </si>
  <si>
    <t>6000201831789               Pichna od Urszulinki do ujścia</t>
  </si>
  <si>
    <t>S29</t>
  </si>
  <si>
    <t>Sarnów                                                        99-205 Dalików</t>
  </si>
  <si>
    <t>Dalików</t>
  </si>
  <si>
    <t>rów melioracyjny R-7,                                                           Bełdówka km 15,450</t>
  </si>
  <si>
    <t>600017183269                Bełdówka</t>
  </si>
  <si>
    <t>S30</t>
  </si>
  <si>
    <t>Poddębice</t>
  </si>
  <si>
    <t xml:space="preserve">99-200 Poddębice </t>
  </si>
  <si>
    <t>Ner km 50,275</t>
  </si>
  <si>
    <t>600020183275                          Ner od Dobrzynki do Kanału Zbylczyckiego</t>
  </si>
  <si>
    <t>S31</t>
  </si>
  <si>
    <t>Warta km 489,080</t>
  </si>
  <si>
    <t>600019183197                  Warta od Zbiornika Jeziorsko do Siekiernika</t>
  </si>
  <si>
    <t>S32</t>
  </si>
  <si>
    <t>Uniejów</t>
  </si>
  <si>
    <t>99-210 Uniejów</t>
  </si>
  <si>
    <t>Warta km 469,550</t>
  </si>
  <si>
    <t>600019183199                  Warta od Siekiernika do Neru</t>
  </si>
  <si>
    <t>S33</t>
  </si>
  <si>
    <t>Siekiernik km 3,814</t>
  </si>
  <si>
    <t>600017183198                     Siekiernik</t>
  </si>
  <si>
    <t>S34</t>
  </si>
  <si>
    <t>Sieradz</t>
  </si>
  <si>
    <t>sieradzki</t>
  </si>
  <si>
    <t>Warta km 515,800</t>
  </si>
  <si>
    <t>600019183159                  Warta od Żegliny do wpływu do Zbiornika Jeziorsko</t>
  </si>
  <si>
    <t>S35</t>
  </si>
  <si>
    <t>Błaszki</t>
  </si>
  <si>
    <t>Borysławice                                             98-235 Błaszki</t>
  </si>
  <si>
    <t>Trojanówka km 25,230</t>
  </si>
  <si>
    <t>600023184689                Pokrzywnica</t>
  </si>
  <si>
    <t>S36</t>
  </si>
  <si>
    <t>rów melioracyjny SW 24 a/1                            km 0,380, Swędrnia</t>
  </si>
  <si>
    <t>6000161848239                Swędrnia do Żabianki</t>
  </si>
  <si>
    <t>S37</t>
  </si>
  <si>
    <t>98-290 Warta</t>
  </si>
  <si>
    <t>rów melioracyjny R-A1 km 0,150,                         rów melioracyjny R-A, Kanał Mazur, Dopływ z Cielc</t>
  </si>
  <si>
    <t xml:space="preserve">Warta </t>
  </si>
  <si>
    <t>600016183174                          Dopływ z Cielc</t>
  </si>
  <si>
    <t>S38</t>
  </si>
  <si>
    <t>Jeziorsko                                                  98-290 Warta</t>
  </si>
  <si>
    <t>mech-biol typu LEMNA</t>
  </si>
  <si>
    <t>Zbiornik Jeziorsko</t>
  </si>
  <si>
    <t>6000183179                       Warta ze Zbiornikiem Jeziorsko</t>
  </si>
  <si>
    <t>S39</t>
  </si>
  <si>
    <t>Złoczew</t>
  </si>
  <si>
    <t>98-270 Złoczew</t>
  </si>
  <si>
    <t>rów melioracyjny KZ-2N km 14,800                       Kanał Złoczewski km 3,620                      Oleśnica km 19,300</t>
  </si>
  <si>
    <t>60001718187                      Oleśnica do Pysznej</t>
  </si>
  <si>
    <t>S40</t>
  </si>
  <si>
    <t>rów melioracyjny R-7 km 14,647,                     Burdynówka, Oleśnica</t>
  </si>
  <si>
    <t>S41</t>
  </si>
  <si>
    <t>Burzenin</t>
  </si>
  <si>
    <t>98-260 Burzenin</t>
  </si>
  <si>
    <t>rów melioracyjny R-A km 0,290,                                  Warta km 545,450</t>
  </si>
  <si>
    <t>600019181999                   Warta od Wierznicy do Widawki</t>
  </si>
  <si>
    <t>S42</t>
  </si>
  <si>
    <t>rów melioracyjny R-B-2,                               rów melioracyjny R-B, Oleśnica</t>
  </si>
  <si>
    <t>600019181899                     Oleśnica od Pysznej do ujścia</t>
  </si>
  <si>
    <t>S43</t>
  </si>
  <si>
    <t>Brzeźnio</t>
  </si>
  <si>
    <t>Żeglina km 25,430</t>
  </si>
  <si>
    <t>600017183129                     Żeglina</t>
  </si>
  <si>
    <t>S44</t>
  </si>
  <si>
    <t>Dom Pomocy Społecznej                                            w Sieradzu                                                            Filia w Witowie                                                ul. Armii Krajowej 34                                           98-200 Sieradz</t>
  </si>
  <si>
    <t xml:space="preserve"> rów melioracyjny km 0,200,                              Warta km 543,500</t>
  </si>
  <si>
    <t>S45</t>
  </si>
  <si>
    <t>Biskupice 72                                           98-200 Sieradz</t>
  </si>
  <si>
    <t>Kanał Mazurek km 2,936, Mazur,          Dopływ z Cielc</t>
  </si>
  <si>
    <t>600016183174                  Dopływ z Cielc</t>
  </si>
  <si>
    <t>S46</t>
  </si>
  <si>
    <t>Pichna km 12,680</t>
  </si>
  <si>
    <t>60001718317889                 Pichna do Urszulinki</t>
  </si>
  <si>
    <t>S47</t>
  </si>
  <si>
    <t>rów melioracyjny km 2,000,                                                    lewy dopływ rzeki Warty</t>
  </si>
  <si>
    <t>600019183159                  Warta od Żegliny do Zbiornika Jeziorsko</t>
  </si>
  <si>
    <t>S48</t>
  </si>
  <si>
    <t>Agencja Nieruchomości Rolnych Oddział Terenowy w Warszawie Filia w Łodzi                                                                                  ul. Północna 27/29                                                       91-420 Łódź</t>
  </si>
  <si>
    <t>Żeglina km 14,700</t>
  </si>
  <si>
    <t>S49</t>
  </si>
  <si>
    <t>98-215 Goszczanów</t>
  </si>
  <si>
    <t>Goszczanów</t>
  </si>
  <si>
    <t>Swędrnia km 38,217</t>
  </si>
  <si>
    <t>6000161848239           Swędrnia do Żabianki</t>
  </si>
  <si>
    <t>S50</t>
  </si>
  <si>
    <t>Urząd Gminy Wróblew                            Wróblew 15                                                  98-285 Wróblew</t>
  </si>
  <si>
    <t>Wróblew</t>
  </si>
  <si>
    <t>98-285 Wróblew</t>
  </si>
  <si>
    <t>rów melioracyjny RA-8 km 13,700, Dopływ z Sędzic km 6,500,                                     Myja km 0,090</t>
  </si>
  <si>
    <t>6000171831529                        Dopływ z Sędzic</t>
  </si>
  <si>
    <t>S51</t>
  </si>
  <si>
    <t>Urząd Gminy Wróblew                                         Wróblew 15                                                  98-285 Wróblew</t>
  </si>
  <si>
    <t>biologiczna</t>
  </si>
  <si>
    <t xml:space="preserve"> rów melioracyjny R-2/H km 3,400, Swędrnia</t>
  </si>
  <si>
    <t>6000161848239             Swędrnia do Żabianki</t>
  </si>
  <si>
    <t>S52</t>
  </si>
  <si>
    <t>rów melioracyjny R-A-4 km 3,000, Oleśnica</t>
  </si>
  <si>
    <t>600019181899                                Oleśnica od Pysznej do ujścia</t>
  </si>
  <si>
    <t>S53</t>
  </si>
  <si>
    <t>Brąszewice</t>
  </si>
  <si>
    <t xml:space="preserve">Brąszówka km 2,520                                        </t>
  </si>
  <si>
    <t>600017184389                Łużyca</t>
  </si>
  <si>
    <t>S54</t>
  </si>
  <si>
    <t>Wieluń</t>
  </si>
  <si>
    <t>wieluński</t>
  </si>
  <si>
    <t>Kanał  Wieluński 2,705,                                          Pyszna km 16,800</t>
  </si>
  <si>
    <t>6000171818893                                             Pyszna do Dopływu z Gromadzic</t>
  </si>
  <si>
    <t>S55</t>
  </si>
  <si>
    <t>Kanał  Wieluński 2,408,                                Pyszna km 16,800</t>
  </si>
  <si>
    <t>6000171818893                                        Pyszna do Dopływu z Gromadzic</t>
  </si>
  <si>
    <t>S56</t>
  </si>
  <si>
    <t>Mokrsko</t>
  </si>
  <si>
    <t xml:space="preserve">rów Olszyna km 1,400, Pyszna km 23,400  </t>
  </si>
  <si>
    <t>6000171818893                                                              Pyszna do Dopływu z Gromadzic</t>
  </si>
  <si>
    <t>S57</t>
  </si>
  <si>
    <t xml:space="preserve">rów melioracyjny R-D/16,                                         Dopływ z Komornik </t>
  </si>
  <si>
    <t>600017184138                                                                     Dopływ z Komornik</t>
  </si>
  <si>
    <t>S58</t>
  </si>
  <si>
    <t>Osjaków</t>
  </si>
  <si>
    <t>98-320 Osjaków</t>
  </si>
  <si>
    <t>Warta km 568,530</t>
  </si>
  <si>
    <t>600019181779                                                                Warta od Dopływu spod Bronikowa do Wierznicy</t>
  </si>
  <si>
    <t>S59</t>
  </si>
  <si>
    <t>ul. Nadwarciańska 2                                              98-313 Konopnica</t>
  </si>
  <si>
    <t>Konopnica</t>
  </si>
  <si>
    <t>Warta km 560,170</t>
  </si>
  <si>
    <t>600019181999                                                         Warta od Wierznicy do Widawki</t>
  </si>
  <si>
    <t>S60</t>
  </si>
  <si>
    <t>Rychłocice 109A                                       98-313 Konopnica</t>
  </si>
  <si>
    <t>Warta km 554,700</t>
  </si>
  <si>
    <t>600019181999                                                                   Warta od Wierznicy do Widawki</t>
  </si>
  <si>
    <t>S61</t>
  </si>
  <si>
    <t>Skomlin</t>
  </si>
  <si>
    <t>98-346 Skomlin</t>
  </si>
  <si>
    <t>rów R-E, Kanał Skomlin-Toplin                                 km 4,8</t>
  </si>
  <si>
    <t>60002318414                                                               Kanał Skomlin-Toplin</t>
  </si>
  <si>
    <t>S62</t>
  </si>
  <si>
    <t>98-310 Czarnożyły</t>
  </si>
  <si>
    <t>Czarnożyły</t>
  </si>
  <si>
    <t xml:space="preserve">rów R-1/6 km 9+80,                                                  Dopływ z Gromadzic  </t>
  </si>
  <si>
    <t>6000161818894                                                 Dopływ z Gromadzic</t>
  </si>
  <si>
    <t>S63</t>
  </si>
  <si>
    <t>Ostrówek</t>
  </si>
  <si>
    <t xml:space="preserve">Pyszna km 3,650      </t>
  </si>
  <si>
    <t>600019181899                                                                             Oleśnica od Pysznej do ujścia</t>
  </si>
  <si>
    <t>S64</t>
  </si>
  <si>
    <t xml:space="preserve">Pyszna km 5,355   </t>
  </si>
  <si>
    <t>600019181899                                                                                     Oleśnica od Pysznej do ujścia</t>
  </si>
  <si>
    <t>S65</t>
  </si>
  <si>
    <t>Załęcze Wielkie 89                                                     98-335 Pątnów</t>
  </si>
  <si>
    <t>Pątnów</t>
  </si>
  <si>
    <t>Warta km 600,250</t>
  </si>
  <si>
    <t>600019181759                                                                     Warta od Grabarki do Dopływu spod Bronikowa</t>
  </si>
  <si>
    <t>S66</t>
  </si>
  <si>
    <t>Wierzchlas</t>
  </si>
  <si>
    <t>Warta km 583,300</t>
  </si>
  <si>
    <t>600019181759                                                                       Warta od Grabarki do Dopływu spod Bronikowa</t>
  </si>
  <si>
    <t>S67</t>
  </si>
  <si>
    <t>Wieruszów</t>
  </si>
  <si>
    <t>98-400  Wieruszów</t>
  </si>
  <si>
    <t>wieruszowski</t>
  </si>
  <si>
    <t>Prosna km 140,100</t>
  </si>
  <si>
    <t>600019184311                                                            Prosna od Wyderki do Brzeźnicy</t>
  </si>
  <si>
    <t>S68</t>
  </si>
  <si>
    <t xml:space="preserve">ul. Piłsudskiego 3                                                           98-420 Sokolniki </t>
  </si>
  <si>
    <t>Sokolniki</t>
  </si>
  <si>
    <t>rów melioracyjny nr 16,                                          Struga Węglewska km 22,796</t>
  </si>
  <si>
    <t>600017184329                                                                       Struga Węglewska</t>
  </si>
  <si>
    <t>S69</t>
  </si>
  <si>
    <t>Łubnice</t>
  </si>
  <si>
    <t>ul. Byczyńska                                                                    98-432 Łubnice</t>
  </si>
  <si>
    <t>rów melioracyjny "B" km 13,320                                                        Prosna km 171,500</t>
  </si>
  <si>
    <t>600019184311                                                                   Prosna od Wyderki do Brzeźnicy</t>
  </si>
  <si>
    <t>S70</t>
  </si>
  <si>
    <t>Lututów</t>
  </si>
  <si>
    <t>98-360  Lututów</t>
  </si>
  <si>
    <t>rów melioracyjny R-I,                                            Struga Węglewska km 17,500</t>
  </si>
  <si>
    <t>600017184329                                                                        Struga Weglewska</t>
  </si>
  <si>
    <t>S71</t>
  </si>
  <si>
    <t>Czastary</t>
  </si>
  <si>
    <t>rów ew. nr 644 km 10,625,                                            Dopływ spod Brzezin</t>
  </si>
  <si>
    <t>6000171841949                                                               Dopływ spod Brzezin</t>
  </si>
  <si>
    <t>S72</t>
  </si>
  <si>
    <t>Bolesławiec</t>
  </si>
  <si>
    <t>Prosna km 155,750</t>
  </si>
  <si>
    <t>600019184311                                                                      Prosna od Wyderki do Brzeźnicy</t>
  </si>
  <si>
    <t>S73</t>
  </si>
  <si>
    <t>Galewice</t>
  </si>
  <si>
    <t xml:space="preserve">ul. Leśna 6                                                     98-405 Galewice            </t>
  </si>
  <si>
    <t>rów Z 1.1. km 0+100,                                                            Struga Zamość, Prosna</t>
  </si>
  <si>
    <t xml:space="preserve">600017184314                                                                     Struga Zamość   </t>
  </si>
  <si>
    <t xml:space="preserve">51°20'59,16" </t>
  </si>
  <si>
    <t>S74</t>
  </si>
  <si>
    <t>Dom Pomocy Społecznej                 Chróścin - Wieś 50                                                  98-430 Bolesławiec</t>
  </si>
  <si>
    <t>rów melioracyjny R-W24 km 1,200, Prosna</t>
  </si>
  <si>
    <t>600019184311                                                              Prosna od Wyderki do Brzeźnicy</t>
  </si>
  <si>
    <t>S75</t>
  </si>
  <si>
    <t>ul. Bolesławiecka 10                                                                             98-400 Wieruszów</t>
  </si>
  <si>
    <t>rów melioracyjny wylot W1 km 1,022, Prosna km 144,600</t>
  </si>
  <si>
    <t>600019184311                                                                  Prosna od Wyderki do Brzeźnicy</t>
  </si>
  <si>
    <t xml:space="preserve">18°09'59,2" </t>
  </si>
  <si>
    <t xml:space="preserve">51°17'15,7" </t>
  </si>
  <si>
    <t>S76</t>
  </si>
  <si>
    <t>ul. Bolesławiecka 10                                                                        98-400 Wieruszów</t>
  </si>
  <si>
    <t xml:space="preserve">mechaniczna             A) mechaniczno-chemiczna </t>
  </si>
  <si>
    <t>rów melioracyjny wylot W2 km 2,400, Prosna km 144,600</t>
  </si>
  <si>
    <t>600019184311                   Prosna od Wyderki do Brzeźnicy</t>
  </si>
  <si>
    <t>S77</t>
  </si>
  <si>
    <t>Zduńska Wola</t>
  </si>
  <si>
    <t>ul. Tymienicka 23                                                          98-220 Zduńska Wola</t>
  </si>
  <si>
    <t>zduńskowolski</t>
  </si>
  <si>
    <t>Pichna km 30, 240</t>
  </si>
  <si>
    <t>Warta                                                                                (Zb.Jeziorsko)</t>
  </si>
  <si>
    <t>60001718317889                                                     Pichna do Urszulinki</t>
  </si>
  <si>
    <t>S78</t>
  </si>
  <si>
    <t>Wojsławice                                                     98-220 Zduńska Wola</t>
  </si>
  <si>
    <t xml:space="preserve">mech-biol </t>
  </si>
  <si>
    <t xml:space="preserve">staw przepływowy, Pichna 20,800 </t>
  </si>
  <si>
    <t>Warta                                                                          (Zb.Jeziorsko)</t>
  </si>
  <si>
    <t>60001718317889                                                                Pichna do Urszulinki</t>
  </si>
  <si>
    <t>S79</t>
  </si>
  <si>
    <t>Szadek</t>
  </si>
  <si>
    <t>ul. Przedmieście Grabowiny                                      98-240 Szadek</t>
  </si>
  <si>
    <t xml:space="preserve">Pichna Szadkowicka km 14,050   </t>
  </si>
  <si>
    <t>Warta                                                                        (Zb.Jeziorsko)</t>
  </si>
  <si>
    <t>60001718317889                                                                     Pichna do Urszulinki</t>
  </si>
  <si>
    <t>S80</t>
  </si>
  <si>
    <t>Zapolice</t>
  </si>
  <si>
    <t>ul. Parkowa                                                         98-161 Zapolice</t>
  </si>
  <si>
    <t>rów W-1 km 0,250, Widełka km 0,500, Warta  km 537,000</t>
  </si>
  <si>
    <t>600019183119                                                                     Warta od Widawki doŻegliny</t>
  </si>
  <si>
    <t>S81</t>
  </si>
  <si>
    <t xml:space="preserve"> Gajewniki 16                                                         98-220 Zduńska Wola</t>
  </si>
  <si>
    <t>Tymianka km 7,061</t>
  </si>
  <si>
    <t>600016182892                                                                      Tymianka</t>
  </si>
  <si>
    <t>S82</t>
  </si>
  <si>
    <t>Przatówek 1                                                                    98-240 Szadek</t>
  </si>
  <si>
    <t>rów melioracyjny R-G km 4,750,                                                                                              Pichna  Szadkowicka km 15,900</t>
  </si>
  <si>
    <t>Warta                                                          (Zb.Jeziorsko)</t>
  </si>
  <si>
    <t>S83</t>
  </si>
  <si>
    <t>ul. Kolejowa 6 Karsznice                                     98-220 Zduńska Wola</t>
  </si>
  <si>
    <t>rów melioracyjny R-1/1 km 0,190,                  rów melioracyjny R-1 km 0,800,                                                                                     Tymianka km 2,800</t>
  </si>
  <si>
    <t>600016182892                                                                   Tymianka</t>
  </si>
  <si>
    <t>S84</t>
  </si>
  <si>
    <t>ul. Murarska 21                                                                98-220 Zduńska Wola</t>
  </si>
  <si>
    <t>rów D2-A (dopływ rzeki Pichny)                                                                                      Pichna km 30,200</t>
  </si>
  <si>
    <t>Warta                                                                      (Zb.Jeziorsko)</t>
  </si>
  <si>
    <t>60001718317889                                                                   Pichna do Urszulinki</t>
  </si>
  <si>
    <t>S85</t>
  </si>
  <si>
    <t xml:space="preserve">Pichna Szadkowicka km 7,870   </t>
  </si>
  <si>
    <t>Warta                                                                                   (Zb.Jeziorsko)</t>
  </si>
  <si>
    <t>60001718317889                                                               Pichna do Urszulinki</t>
  </si>
  <si>
    <t>S86</t>
  </si>
  <si>
    <t>rów melioracyjny km 1,020,                                      rów Nad Wilczyńcem, Żeglina</t>
  </si>
  <si>
    <t>19°39'25,28''</t>
  </si>
  <si>
    <t>19º42'30,7''</t>
  </si>
  <si>
    <t>19°35'35,15''</t>
  </si>
  <si>
    <t>19°40'25,28''</t>
  </si>
  <si>
    <t>19°39'27''</t>
  </si>
  <si>
    <t>19°17'29,11''</t>
  </si>
  <si>
    <t>19°17'0,26"</t>
  </si>
  <si>
    <t>19°16'36,57"</t>
  </si>
  <si>
    <t>19°10'59,7"</t>
  </si>
  <si>
    <t>19°20'37,62''</t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</si>
  <si>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7'36,47''</t>
    </r>
  </si>
  <si>
    <t>19°12'04''</t>
  </si>
  <si>
    <t>19°13'13''</t>
  </si>
  <si>
    <t>19°15'13''</t>
  </si>
  <si>
    <t>19°21'38''</t>
  </si>
  <si>
    <t>19°28'19,38''</t>
  </si>
  <si>
    <t>19°31'20''</t>
  </si>
  <si>
    <t>19°34'52,40''</t>
  </si>
  <si>
    <t xml:space="preserve">19°23 '10,6 ''  </t>
  </si>
  <si>
    <t>19º14'13,42''</t>
  </si>
  <si>
    <t>19°15'46''</t>
  </si>
  <si>
    <t>19°16'03''</t>
  </si>
  <si>
    <t>19°22'42,14''</t>
  </si>
  <si>
    <t>19°22'57,57''</t>
  </si>
  <si>
    <t>19º22'17,67"</t>
  </si>
  <si>
    <t>19°21'33,3''</t>
  </si>
  <si>
    <t>19°16'2,97''</t>
  </si>
  <si>
    <t>19°18'16''</t>
  </si>
  <si>
    <t xml:space="preserve">19°26'28,30''  </t>
  </si>
  <si>
    <t>19°37'58,6''</t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</si>
  <si>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37' 29,47''</t>
    </r>
  </si>
  <si>
    <t>19°14'44,9''</t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</si>
  <si>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20'50,13"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</si>
  <si>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21'37,77"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</si>
  <si>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21'40,81"</t>
    </r>
  </si>
  <si>
    <t>19°14'08''</t>
  </si>
  <si>
    <t>19°28'20,03''</t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</si>
  <si>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25'12,45''</t>
    </r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</si>
  <si>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18'43,23''</t>
    </r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</si>
  <si>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21'02,7''</t>
    </r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</si>
  <si>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20'45,8''</t>
    </r>
  </si>
  <si>
    <t>19°33'14,2''</t>
  </si>
  <si>
    <t>19°26'3,53''</t>
  </si>
  <si>
    <t>19°38'30,064''</t>
  </si>
  <si>
    <t>19°40'19,24''</t>
  </si>
  <si>
    <t>19°24'14,12''</t>
  </si>
  <si>
    <t>51°55'45,46''</t>
  </si>
  <si>
    <t>51º58'24,17''</t>
  </si>
  <si>
    <t>51°51'10,84''</t>
  </si>
  <si>
    <t>51°57'13,12''</t>
  </si>
  <si>
    <t>51°42'38''</t>
  </si>
  <si>
    <t>51°48'42,0''</t>
  </si>
  <si>
    <t>51°45'10,13"</t>
  </si>
  <si>
    <t>52°01'30,35"</t>
  </si>
  <si>
    <t>52°00'38,9"</t>
  </si>
  <si>
    <t>51°43'36,50''</t>
  </si>
  <si>
    <t>52˚00'28,66''</t>
  </si>
  <si>
    <t>51°57'16''</t>
  </si>
  <si>
    <t>51°56'48''</t>
  </si>
  <si>
    <t>51°55'27''</t>
  </si>
  <si>
    <t>51°58'35''</t>
  </si>
  <si>
    <t>51°40'25''</t>
  </si>
  <si>
    <t>51°54'20,48''</t>
  </si>
  <si>
    <t xml:space="preserve">51°50 '56,8 ''  </t>
  </si>
  <si>
    <t>51°42' 49''</t>
  </si>
  <si>
    <t>51°45' 34,64''</t>
  </si>
  <si>
    <t>51°56' 26,0''</t>
  </si>
  <si>
    <t xml:space="preserve">51°53' 57,91''  </t>
  </si>
  <si>
    <t>51°49' 58,1''</t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</si>
  <si>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46'06,05''</t>
    </r>
  </si>
  <si>
    <t>51°38'22,9''</t>
  </si>
  <si>
    <t>51°41'8,35''</t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</si>
  <si>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55'57,62''</t>
    </r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</si>
  <si>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53'33,58''</t>
    </r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</si>
  <si>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58'20,9''</t>
    </r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</si>
  <si>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58'18,7''</t>
    </r>
  </si>
  <si>
    <t>52°00'19,93''</t>
  </si>
  <si>
    <t>51°53'43,6''</t>
  </si>
  <si>
    <t>19°03'7,83''</t>
  </si>
  <si>
    <t>51°49'8,22''</t>
  </si>
  <si>
    <t>51°48' 24,15''</t>
  </si>
  <si>
    <t>51°51'14,69''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</si>
  <si>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8'52,907''</t>
    </r>
  </si>
  <si>
    <t>51 59'45,582''</t>
  </si>
  <si>
    <t>19°25'52,17''</t>
  </si>
  <si>
    <t>51°39'44,38''</t>
  </si>
  <si>
    <t>19°17'30,9''</t>
  </si>
  <si>
    <t>51°58'53,9''</t>
  </si>
  <si>
    <t>19°28'46,33''</t>
  </si>
  <si>
    <t>51°39'03,57''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</si>
  <si>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43'02"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</si>
  <si>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21'51" 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</si>
  <si>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58'39,36''</t>
    </r>
  </si>
  <si>
    <t>19º17'40,3"</t>
  </si>
  <si>
    <t>52º18'09,4"</t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</si>
  <si>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12'11,67 "</t>
    </r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</si>
  <si>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08'10,35''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</si>
  <si>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24'23,50''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</si>
  <si>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24'38,21"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</si>
  <si>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58'05,63''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</si>
  <si>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12'30,08"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</si>
  <si>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12'20,79"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</si>
  <si>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29'17,52''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</si>
  <si>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06'12,36"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</si>
  <si>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23'23,58''</t>
    </r>
  </si>
  <si>
    <r>
      <t xml:space="preserve"> 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14'13,62''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</si>
  <si>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16'14,41"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</si>
  <si>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18'19,44"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</si>
  <si>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23'45"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</si>
  <si>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18'56"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</si>
  <si>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11'24,36"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</si>
  <si>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14'49,26"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</si>
  <si>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48'06,3"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</si>
  <si>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00'22,9"</t>
    </r>
  </si>
  <si>
    <r>
      <t xml:space="preserve"> 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13'14,9" </t>
    </r>
  </si>
  <si>
    <r>
      <t xml:space="preserve"> 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49'45,4"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</si>
  <si>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54'41,1" </t>
    </r>
  </si>
  <si>
    <r>
      <t xml:space="preserve"> 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59'10,9"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</si>
  <si>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58'31,7” 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</si>
  <si>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06'19,4” 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</si>
  <si>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57'20,6"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</si>
  <si>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06'44,2"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</si>
  <si>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10'54,9"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</si>
  <si>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09'16,8"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</si>
  <si>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12'27,0"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</si>
  <si>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03'44,0"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</si>
  <si>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08'14,0"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</si>
  <si>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01'12,0"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</si>
  <si>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10'34,63"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</si>
  <si>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06'23,15"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</si>
  <si>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57'24,17"</t>
    </r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</si>
  <si>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04'57,60"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</si>
  <si>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17'20,07"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</si>
  <si>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21'37,15"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</si>
  <si>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47'50,52"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</si>
  <si>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52'07,8"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</si>
  <si>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26'53"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</si>
  <si>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19'17"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</si>
  <si>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20'32,50"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</si>
  <si>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20'15,62"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</si>
  <si>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45'48"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</si>
  <si>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55'39"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</si>
  <si>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56'32,2” 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</si>
  <si>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53'47,5” 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</si>
  <si>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07'28,8''</t>
    </r>
  </si>
  <si>
    <r>
      <t xml:space="preserve">  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12'11,1''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</si>
  <si>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18'23,88''</t>
    </r>
  </si>
  <si>
    <r>
      <t xml:space="preserve">  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11'22,32''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</si>
  <si>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19'09,3''</t>
    </r>
  </si>
  <si>
    <r>
      <t xml:space="preserve">  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16'43,8''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</si>
  <si>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10'56,10''</t>
    </r>
  </si>
  <si>
    <r>
      <t xml:space="preserve">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34'14,7''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</si>
  <si>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40'13,68''</t>
    </r>
  </si>
  <si>
    <r>
      <t xml:space="preserve"> 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05'28,5"</t>
    </r>
  </si>
  <si>
    <r>
      <t xml:space="preserve">  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31'03,05''</t>
    </r>
  </si>
  <si>
    <r>
      <t xml:space="preserve"> 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43'31,83"</t>
    </r>
  </si>
  <si>
    <r>
      <t xml:space="preserve">  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54'56,7''</t>
    </r>
  </si>
  <si>
    <r>
      <t xml:space="preserve">  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47'50''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</si>
  <si>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14'43"</t>
    </r>
  </si>
  <si>
    <t>oczyszczalnia ścieków Własnościowej Spółdzielni Mieszkaniowek "Bratek" w Bratoszewicach</t>
  </si>
  <si>
    <t>miejska oczyszczalnia ścieków w Głownie</t>
  </si>
  <si>
    <t>Nazwa oczyszczalni</t>
  </si>
  <si>
    <t>gminna oczyszczalnia ścieków w Dłutowie</t>
  </si>
  <si>
    <t>osiedlowa oczyszczalnia ścieków w Lućmierzu</t>
  </si>
  <si>
    <t>oczyszczalnia ścieków w Parzęczewie ul. Kątna</t>
  </si>
  <si>
    <t>oczyszczalnia ścieków w Chociszewie</t>
  </si>
  <si>
    <t>gminna oczyszczalnia ścieków w Rzgowie</t>
  </si>
  <si>
    <t>oczyszczalnia ścieków Domu Dziecka w Porszewicach</t>
  </si>
  <si>
    <t>oczyszczalnia ścieków w Byszewach</t>
  </si>
  <si>
    <t>oczyszczalnia ścieków przemysłowych w Pabianicach</t>
  </si>
  <si>
    <t>oczyszczalnia ścieków  w Sierpowie-baza PKS   (ścieki bytowe, technologiczne, wody opadowe i roztopowe)</t>
  </si>
  <si>
    <t>oczyszczalnia ścieków Ośrodka Kultury w Dzierżąznej</t>
  </si>
  <si>
    <t>przyszkolna oczyszczalnia ścieków w Grotnikach</t>
  </si>
  <si>
    <t>przyszkolna oczyszczalnia ścieków w Mąkolicach</t>
  </si>
  <si>
    <t>oczyszczalnia ścieków bytowych Jednostki Wojskowej w Leźnicy Wielkiej</t>
  </si>
  <si>
    <t>miejska oczyszczalnia ścieków w Przedborzu</t>
  </si>
  <si>
    <t>oczyszczalnia ścieków dla miasta i gminy Sulejów</t>
  </si>
  <si>
    <t>gminna oczyszczalnia ścieków w Będkowie</t>
  </si>
  <si>
    <t>oczyszczalnia ścieków w Zakościelu</t>
  </si>
  <si>
    <t>miejska oczyszczalnia ścieków w Koluszkach</t>
  </si>
  <si>
    <t>osiedlowa oczyszczalnia ścieków w Chełmie</t>
  </si>
  <si>
    <t>gminna oczyszczalnia ścieków w Tuszynie</t>
  </si>
  <si>
    <t>gminna oczyszczalnia ścieków w Spale</t>
  </si>
  <si>
    <t>gminna oczyszczalnia ścieków w Czarnocinie</t>
  </si>
  <si>
    <t>zakładowa oczyszczalnia ścieków w Koluszkach</t>
  </si>
  <si>
    <t>oczyszczalnia ścieków w Psarach Starych</t>
  </si>
  <si>
    <t>gminna oczyszczalnia ścieków w Wolborzu</t>
  </si>
  <si>
    <t>miejska oczyszczalnia ścieków w Piotrkowie Tryb.</t>
  </si>
  <si>
    <t>oczyszczalnia ścieków Ośrodka Wczasowego "Zacisze" w Spale</t>
  </si>
  <si>
    <t>gminna oczyszczalnia ścieków w Gorzkowicach</t>
  </si>
  <si>
    <t>gminna oczyszczalnia ścieków w Lubochni</t>
  </si>
  <si>
    <t>miejska oczyszczalnia ścieków w Opocznie</t>
  </si>
  <si>
    <t>gminna oczyszczalnia ścieków w Rokicinach</t>
  </si>
  <si>
    <t>miejska oczyszczalnia ścieków w Bełchatowie</t>
  </si>
  <si>
    <t>gminna oczyszczalnia ścieków w Gidlach</t>
  </si>
  <si>
    <t>gminna oczyszczalnia ścieków w Gomunicach</t>
  </si>
  <si>
    <t>oczyszczalnia ścieków Łuszczanowicach</t>
  </si>
  <si>
    <t>oczyszczalnia ścieków w Łękińsku</t>
  </si>
  <si>
    <t>oczyszczalnia ścieków w Kleszczowie</t>
  </si>
  <si>
    <t>oczyszczalnia ścieków w Żłobnicy</t>
  </si>
  <si>
    <t>szkolna oczyszczalnia ścieków w Bujnach</t>
  </si>
  <si>
    <t>gminna oczyszczalnia ścieków w Woli Krzysztoporskiej</t>
  </si>
  <si>
    <t>oczyszczalnia ścieków OSIR Wawrzkowizna</t>
  </si>
  <si>
    <t>gminna oczyszczalnia ścieków w Szczercowie</t>
  </si>
  <si>
    <t>miejska oczyszczalnia ścieków w Kamieńsku</t>
  </si>
  <si>
    <t>gminna oczyszczalnia ścieków Lgocie Wielkiej</t>
  </si>
  <si>
    <t>oczyszczalnia ścieków w Zelowie</t>
  </si>
  <si>
    <t>miejska oczyszczalnia ścieków w Radomsku</t>
  </si>
  <si>
    <t>gminna oczyszczalnia ścieków w Drzewicy</t>
  </si>
  <si>
    <t>przyszpitalna oczyszczalnia ścieków Tuszynie</t>
  </si>
  <si>
    <t>szkolna oczyszczalnia ścieków w Wolborzu</t>
  </si>
  <si>
    <t>oczyszczalnia ścieków SUW w Rokicinach</t>
  </si>
  <si>
    <t>gminna oczyszczalnia ścieków w Bartoszówce</t>
  </si>
  <si>
    <t>miejska oczyszczalnia ścieków w Tomaszowie Maz.</t>
  </si>
  <si>
    <t>oczyszczalnia ścieków DPS w Łochyńsku</t>
  </si>
  <si>
    <t>gminna oczyszczalnia ścieków w Paradyżu</t>
  </si>
  <si>
    <t>gminna oczyszczalnia ścieków w Poświętnem</t>
  </si>
  <si>
    <t>osiedlowa oczyszczalnia ścieków w Żerominie</t>
  </si>
  <si>
    <t>zakładowa oczyszczalnia ścieków BAKALLAND w Osinie</t>
  </si>
  <si>
    <t>gminna oczyszczalnia ścieków w Ruścu</t>
  </si>
  <si>
    <t>gminna oczyszczalnia ścieków w Rozprzy</t>
  </si>
  <si>
    <t>gminna oczyszczalnia ścieków w Moszczenicy</t>
  </si>
  <si>
    <t>gminna oczyszczalnia ścieków w Ręcznie</t>
  </si>
  <si>
    <t>gminna oczyszczalnia ścieków w Wielgomłynych</t>
  </si>
  <si>
    <t>wiejska oczyszczalnia ścieków w Ciebłowicach Duże</t>
  </si>
  <si>
    <t xml:space="preserve"> gminna oczyszczalnia ścieków w Radziechowicach</t>
  </si>
  <si>
    <t>gminna oczyszczalnia ścieków w Żytnie</t>
  </si>
  <si>
    <t>osiedlowa oczyszczalnia ścieków w Klukach</t>
  </si>
  <si>
    <t>zakładowa oczyszczalnia ścieków w Chabielicach</t>
  </si>
  <si>
    <t>gminna oczyszczalnia ścieków w Kobielach Wielkich</t>
  </si>
  <si>
    <t>gminna oczyszczalnia ścieków w Kodrębiu</t>
  </si>
  <si>
    <t>gminna oczyszczalnia ścieków w Zawadach</t>
  </si>
  <si>
    <t>gminna oczyszczalnia ścieków w Białaczowie</t>
  </si>
  <si>
    <t>oczyszczalnia ścieków w Milejowie</t>
  </si>
  <si>
    <t>osiedlowa oczyszczalnia ścieków w Drużbicach</t>
  </si>
  <si>
    <t>gminna oczyszczalnia ścieków w Niewiadowie</t>
  </si>
  <si>
    <t xml:space="preserve">gminna oczyszczalnia ścieków Żarnowie </t>
  </si>
  <si>
    <t>wiejska oczyszczalnia ścieków w Bukowiu Dolnym</t>
  </si>
  <si>
    <t>oczyszczalnia ścieków Łękach Szlacheckich</t>
  </si>
  <si>
    <t>gminna oczyszczalnia ścieków w Mniszkowie</t>
  </si>
  <si>
    <t>gminna oczyszczalnia ścieków w Dobryszycach</t>
  </si>
  <si>
    <t>oczyszczalnia ścieków w Żelechlinku</t>
  </si>
  <si>
    <t>oczyszczalnia ścieków w Niechcicach</t>
  </si>
  <si>
    <t>Zakład Gospdoarki Komunalnej Gminy Rozprza</t>
  </si>
  <si>
    <t>gminna oczyszczalnia ścieków w Trojanowie</t>
  </si>
  <si>
    <t>gminna oczyszczalnia ścieków w Zachorzowie Kol.</t>
  </si>
  <si>
    <t>oczyszczalnia ścieków w Lubcu</t>
  </si>
  <si>
    <t>oczyszczalnia ścieków w Magdalenowie</t>
  </si>
  <si>
    <t>oczyszczalnia ścieków w Dubie</t>
  </si>
  <si>
    <t>oczyszczalnia ścieków OSIR w Słoku</t>
  </si>
  <si>
    <t>oczyszczalnia ścieków w Klukach</t>
  </si>
  <si>
    <t>oczyszczalnia ścieków w Libiszowie</t>
  </si>
  <si>
    <t>oczyszczalnia ścieków w Gałkowicach Starych</t>
  </si>
  <si>
    <t>oczyszczalnia ścieków Centrum Logistycznego w Wolborzu</t>
  </si>
  <si>
    <t>oczyszczalnia ścieków Domu Opieki "Zacisze" w Łaznowskiej Woli</t>
  </si>
  <si>
    <t>oczyszczalnia ścieków w Zarnowicy</t>
  </si>
  <si>
    <t>oczyszczalnia ścieków w Podkonicach Dużych</t>
  </si>
  <si>
    <t>oczyszczalnia ścieków w Krzętowie</t>
  </si>
  <si>
    <t>zakładowa oczyszczalnia ścieków "Demeter" w Kamieńsku</t>
  </si>
  <si>
    <t>oczyszczalnia śckieków w Zawadzie</t>
  </si>
  <si>
    <t>oczyszczalnia ścieków Hotel Grzegorzewski w Tuszynie</t>
  </si>
  <si>
    <t>oczyszczalnia śckieków w Budziszewicach</t>
  </si>
  <si>
    <t xml:space="preserve"> oczyszczalnia ścieków  Kruszewcu</t>
  </si>
  <si>
    <t>wiejska oczyszczalnia ścieków w Zawadach</t>
  </si>
  <si>
    <t>oczyszczalnia ścieków w Gałkowicach Nowych</t>
  </si>
  <si>
    <t>wiejska oczyszczalnia ścieków w Łękawie</t>
  </si>
  <si>
    <t>osiedlowa oczyszczalnia ścieków w Sekursku</t>
  </si>
  <si>
    <t>oczyszczalnia ścieków Karczma u GulJana Grębenice</t>
  </si>
  <si>
    <t>wiejska oczyszczalnia ścieków w Głupicach</t>
  </si>
  <si>
    <t>osiedlowa oczyszczalnia ścieków w Kocierzowach</t>
  </si>
  <si>
    <t>oczyszczalnia śckieków w Zakościelu</t>
  </si>
  <si>
    <t>gminna oczyszczalnia ścieków w Grabowie</t>
  </si>
  <si>
    <t>gminna oczyszczalnia ścieków w Nowym Dworze</t>
  </si>
  <si>
    <t>gminna oczyszczalnia ścieków w Bolimowie</t>
  </si>
  <si>
    <t>gminna oczyszczalnia ścieków  w Cielądzu</t>
  </si>
  <si>
    <t>gminna oczyszczalnia ścieków w Świnicach Warckich</t>
  </si>
  <si>
    <t>miejska oczyszczalnia ścieków w Brzezinach</t>
  </si>
  <si>
    <t>grupowa oczyszczalnia ścieków w Kutnie</t>
  </si>
  <si>
    <t>gminna oczyszczalnia ścieków w Domaniewicach</t>
  </si>
  <si>
    <t>gminna oczyszczalnia ścieków w Łyszkowicach</t>
  </si>
  <si>
    <t>miejska oczyszczalnia ścieków w Żychlinie</t>
  </si>
  <si>
    <t>miejska oczyszczalnia ścieków w Łowiczu</t>
  </si>
  <si>
    <t>gminna oczyszczalnia ścieków w Daszynie</t>
  </si>
  <si>
    <t>miejska oczyszczalnia ścieków w Łęczycy</t>
  </si>
  <si>
    <t>oczyszczalnia ścieków w Kurzeszynie</t>
  </si>
  <si>
    <t>gminna oczyszczalnia ścieków w Łaniętach</t>
  </si>
  <si>
    <t xml:space="preserve">zakładowa oczyszczalnia ścieków w Bolimowie </t>
  </si>
  <si>
    <t>gminna oczyszczalnia ścieków w Jeżowie</t>
  </si>
  <si>
    <t xml:space="preserve">zakładowa  oczyszczalnia ścieków w Żychlinie </t>
  </si>
  <si>
    <t>gminna oczyszczalnia ścieków w Dmosinie</t>
  </si>
  <si>
    <t xml:space="preserve">gminna oczyszczalnia ścieków w Ostrowach </t>
  </si>
  <si>
    <t xml:space="preserve">zakładowa oczyszczalnia ścieków w Kutnie </t>
  </si>
  <si>
    <t>osiedlowa oczyszczalnia ścieków w Galinkach</t>
  </si>
  <si>
    <t>gminna oczyszczalnia ścieków w Lipcach Reymontowskich</t>
  </si>
  <si>
    <t>zakładowa oczyszczalnia ścieków w Lipcach Reymontowskich</t>
  </si>
  <si>
    <t>osiedlowa oczyszczalnia ścieków w Lesznie</t>
  </si>
  <si>
    <t>osiedlowa oczyszczalnia ścieków w Głogowcu</t>
  </si>
  <si>
    <t>osiedlowa oczyszczalnia ścieków w Walewicach</t>
  </si>
  <si>
    <t>osiedlowa oczyszczalnia ścieków w  Borowie Łazinku</t>
  </si>
  <si>
    <t>zakładowa oczyszczalnia ścieków w Głownie</t>
  </si>
  <si>
    <t>osiedlowa oczyszczalnia ścieków w Leźnicy Wielkiej</t>
  </si>
  <si>
    <t>oczyszczalnia ścieków w Parzęczewie ul. Ozorkowska</t>
  </si>
  <si>
    <t>oczyszczalnia ścieków w Pełczyskach</t>
  </si>
  <si>
    <t>oczyszczalnia ścieków w Strykowie</t>
  </si>
  <si>
    <t>miejska oczyszczalnia ścieków w Zgierzu</t>
  </si>
  <si>
    <t>gminna oczyszczalnia ścieków w Dobroniu</t>
  </si>
  <si>
    <t>osiedlowa oczyszczalnia ścieków w Nakielnicy</t>
  </si>
  <si>
    <t>przyszkolna oczyszczalnia ścieków w Wiączyniu Dolnym</t>
  </si>
  <si>
    <t>zakładowa oczyszczalnia ścieków w Dobroniu - Jantoń</t>
  </si>
  <si>
    <t>zakładowa oczyszczalnia ścieków w Starowej Górze</t>
  </si>
  <si>
    <t>zakładowa oczyszczalnia ścieków w Dąbrówce-Strumiany</t>
  </si>
  <si>
    <t>gminna oczyszczalnia ścieków w Plichtowie</t>
  </si>
  <si>
    <t xml:space="preserve">szkolna oczyszczalnia ścieków w Lipinach </t>
  </si>
  <si>
    <t>miejska oczyszczalnia ścieków w Łasku</t>
  </si>
  <si>
    <t>gminna oczyszczalnia ścieków w Buczku</t>
  </si>
  <si>
    <t>gminna oczyszczalnia ścieków w Czestkowie B</t>
  </si>
  <si>
    <t>gminna oczyszczalnia ścieków w Widawie</t>
  </si>
  <si>
    <t>zakładowa oczyszczalnia ścieków w Lichawie</t>
  </si>
  <si>
    <t>zakładowa oczyszczalnia ścieków w Patokach</t>
  </si>
  <si>
    <t>zakładowa oczyszczalnia ścieków w Aleksandrówku</t>
  </si>
  <si>
    <t>miejska oczyszczalnia ścieków w Pajęcznie</t>
  </si>
  <si>
    <t>miejska oczyszczalnia ścieków w Działoszynie</t>
  </si>
  <si>
    <t>gminna oczyszczalnia ścieków w Trębaczewie</t>
  </si>
  <si>
    <t>gminna oczyszczalnia ścieków w Sulmierzycach</t>
  </si>
  <si>
    <t>komunalna oczyszczalnia ścieków w Bogumiłowicach</t>
  </si>
  <si>
    <t>gminna oczyszczalnia ścieków w Strzelcach Wielkich</t>
  </si>
  <si>
    <t>zakładowa oczyszczalnia ścieków w Dylowie Szlacheckim</t>
  </si>
  <si>
    <t>zakładowa oczyszczalnia ścieków w Zalesiakach</t>
  </si>
  <si>
    <t>gminna oczyszczalnia ścieków w Rząśni</t>
  </si>
  <si>
    <t>gminna oczyszczalnia ścieków w Wartkowicach</t>
  </si>
  <si>
    <t>gminna oczyszczalnia ścieków w Zadzimiu</t>
  </si>
  <si>
    <t>gminna oczyszczalnia ścieków w Pęczniewie</t>
  </si>
  <si>
    <t>osiedlowa oczyszczalnia ścieków w Sarnowie</t>
  </si>
  <si>
    <t>miejska oczyszczalnia ścieków w Poddębicach</t>
  </si>
  <si>
    <t>miejska oczyszczalnia ścieków w Uniejowie</t>
  </si>
  <si>
    <t>gminna oczyszczalnia ścieków w Spycimierzu</t>
  </si>
  <si>
    <t>miejska oczyszczalnia ścieków w Warcie</t>
  </si>
  <si>
    <t>miejska oczyszczalnia ścieków w Złoczewie</t>
  </si>
  <si>
    <t>zakładowa oczyszczalnia ścieków w Broszkach</t>
  </si>
  <si>
    <t>gminna oczyszczalnia ścieków w Burzeninie</t>
  </si>
  <si>
    <t>osiedlowa oczyszczalnia ścieków w Niechmirowie</t>
  </si>
  <si>
    <t>osiedlowa oczyszczalnia ścieków w Dębołęce</t>
  </si>
  <si>
    <t>gminna oczyszczalnia ścieków w Goszczanowie</t>
  </si>
  <si>
    <t>gminna oczyszczalnia ścieków we Wróblewie</t>
  </si>
  <si>
    <t>miejska oczyszczalnia ścieków w Wieluniu</t>
  </si>
  <si>
    <t>zakładowa oczyszczalnia ścieków w Wieluniu</t>
  </si>
  <si>
    <t>gminna oczyszczalnia ścieków w Osjakowie</t>
  </si>
  <si>
    <t>gminna oczyszczalnia ścieków w Konopnicy</t>
  </si>
  <si>
    <t>gminna oczyszczalnia ścieków w Skomlinie</t>
  </si>
  <si>
    <t>gminna oczyszczalnia ścieków w Czarnożyłach</t>
  </si>
  <si>
    <t>zakładowa oczyszczalnia ścieków w Załęczu Wielkim</t>
  </si>
  <si>
    <t>miejska oczyszczalnia ścieków w Wieruszowie</t>
  </si>
  <si>
    <t>zakładowa oczyszczalnia ścieków w Sokolnikach</t>
  </si>
  <si>
    <t>gminna oczyszczalnia ścieków w Łubnicach</t>
  </si>
  <si>
    <t>gminna oczyszczalnia ścieków w Lututowie</t>
  </si>
  <si>
    <t>gminna  oczyszczalnia ścieków w Galewicach</t>
  </si>
  <si>
    <t>miejska oczyszczalnia ścieków w Zduńskiej Woli</t>
  </si>
  <si>
    <t>gminna  oczyszczalnia ścieków w Wojsławicach</t>
  </si>
  <si>
    <t>miejska oczyszczalnia ścieków w Szadku</t>
  </si>
  <si>
    <t>gminna oczyszczalnia ścieków w Zapolicach</t>
  </si>
  <si>
    <t>zakładowa oczyszczalnia ścieków w Gajewnikach</t>
  </si>
  <si>
    <t>zakładowa oczyszczalnia ścieków w Zduńskiej Woli</t>
  </si>
  <si>
    <t>Zakład Gospodarki Komunalnej     i Mieszkaniowej  w Strykowie, ul. Batorego 25,  95-010 Stryków</t>
  </si>
  <si>
    <t>Miejski Zakład Wodociągów i Kanalizacji w  Głownie  ul. A. Struga 3</t>
  </si>
  <si>
    <t xml:space="preserve">PGKiM Sp. z o.o. w Aleksandrowie Łódzki ul. 1-go Maja 28/30                                                                    95-070 Aleksandrów Łódzki           </t>
  </si>
  <si>
    <t xml:space="preserve">PGKiM Sp. z o.o. w Aleksandrowie Łódzki, ul. 1-go Maja 28/30  95-070 Aleksandrów Łódzki           </t>
  </si>
  <si>
    <t>ZWiK Sp. zo.o. w Łodz ul. Wierzbowa 52, 90 - 133 Łódź</t>
  </si>
  <si>
    <t>Zakład Gospodarki Komunalnej   w Andrespolu z/s w Wiśniowej Górze, ul. Piekarnicza 6/10   95-020 Andrespol</t>
  </si>
  <si>
    <t>Dom Pomocy Społecznej w Konstantynowie Łódzkim</t>
  </si>
  <si>
    <t>Gmina Ozorków ul. Wigury 14 95-035 Ozorków</t>
  </si>
  <si>
    <t xml:space="preserve">PGKiM Sp. z o.o. w Aleksandrowie Łódzki, Wydział Oczyszczalni Ścieków 95-070 Aleksandrów Łódzki, ul. 1-go Maja 28/30  </t>
  </si>
  <si>
    <t>Gminny Zakład Wodociągów i Kanalizacji w Rzgowie</t>
  </si>
  <si>
    <t>Zakład Gospodarki Komunalnej     i Mieszkaniowej  w Strykowie, ul. Batorego 25, 95-010 Stryków</t>
  </si>
  <si>
    <t>Wodociągi i Kanalizacja-Zgierz  Sp. z o.o. ul. A. Struga 45</t>
  </si>
  <si>
    <t>Gmina Dobroń ul. 11 Listopada 9    95-082 Dobroń</t>
  </si>
  <si>
    <t>Polska Woda Sp. z o.o.  ul. Kościuszki 80/82  90-437 Łódź</t>
  </si>
  <si>
    <t>Zakład Gospodarki Komunalnej Gminy Nowosolna 92-703 Łódź  ul. Rynek Nowosolna 1</t>
  </si>
  <si>
    <t>Zakład Gospodarki Komunalnej Gminy Nowosolna 92-703 Łódź ul. Rynek Nowosolna 1</t>
  </si>
  <si>
    <t>Zakład Gospodarki Komunalnej Gminy Nowosolna 92-703 Łódź ul. Rynek Nowosolna 2</t>
  </si>
  <si>
    <t>Gmina Nowosolna ul. Rynek Nowosolna 1, 92-703 Łódź</t>
  </si>
  <si>
    <t>Gmina Nowosolna   ul. Rynek Nowosolna 1, 92-703 Łódź</t>
  </si>
  <si>
    <t xml:space="preserve"> Gmina Grabów ul. 1-go Maja 21, 99-150 Grabów</t>
  </si>
  <si>
    <t xml:space="preserve"> Gmina Nowy Kawęczyn 32,  96-115 Nowy Kawęczyn</t>
  </si>
  <si>
    <t>Gmina Bolimów 99-417 Bolimów, ul.Łowicka 9</t>
  </si>
  <si>
    <t>Gmina Świnice Warckie  ul. Szkolna 1, 99-140 Świnice Warckie</t>
  </si>
  <si>
    <t xml:space="preserve">Gmina Cielądz, Cielądz 59,  96-214 Cielądz </t>
  </si>
  <si>
    <t>Zakład Gospodarki Komunalnej   i Mieszkaniowej w Żurawi,  ul. Żurawia 1 96-230 Biała Rawska</t>
  </si>
  <si>
    <t xml:space="preserve">Zakład Usług Komunalnych Spółka z o.o. w Brzezinach  ul. Przemysłowa 14 ,95-060 Brzeziny </t>
  </si>
  <si>
    <t>Gmina Głuchów Al. Klonowa 5,  96-130 Głuchów</t>
  </si>
  <si>
    <t>Gmina Sadkowice, Sadkowice 129A, 96-206 Sadkowice</t>
  </si>
  <si>
    <t>Okręgowa Spółdzielnia Mleczarska w Głuchowie, 96-130 Głuchów, ul. Rawska 6</t>
  </si>
  <si>
    <t xml:space="preserve">Zakład Wodociągów i Kanalizacji "Wod-Kan" Sp. z o.o. w Mokrej Prawej, Mokra Prawa 30, 96-100 Skierniewice </t>
  </si>
  <si>
    <t>Zakład Wodociągów i Kanalizacji "Wod-Kan" Sp. z o.o. w Mokrej Prawej 30, 96-100 Skierniewice</t>
  </si>
  <si>
    <t>ECO Kutno Spółka z o.o. w Kutnie ul. Metalowa 10, 99-300 Kutno</t>
  </si>
  <si>
    <t>Dom Pomocy Społecznej w Kutnie ul Oporowska 27  99-300 Kutno</t>
  </si>
  <si>
    <t>Dom Pomocy Społecznej w Woli Chruścińskiej, 99-306 Łanięta</t>
  </si>
  <si>
    <t>Hodowla Roślin Strzelce Sp. z o.o. Grupa IHAR  w Strzelcach, 99-307 Strzelce ul. Główna 20</t>
  </si>
  <si>
    <t>Odlewnia Kutno Sp.z o. o., 43-700 Łaziska Górne, ul Cieszyńska 23G</t>
  </si>
  <si>
    <t>FLORIAN CENTRUM S.A. w Kutnie ul Metalowa 11A ,  99-300 Kutno</t>
  </si>
  <si>
    <t xml:space="preserve">Miejski Zakład Gospodarki Komunalnej i Mieszkaniowej  w Krośniewicach , 99-340 Krośniewice,  ul. Paderewskiego 3 </t>
  </si>
  <si>
    <t>Gmina Domaniewice,  99-434 Domaniewice, ul. Główna 2</t>
  </si>
  <si>
    <t xml:space="preserve">Gmina Łyszkowice,  99-420 Łyszkowice,  ul. Gminna 11 </t>
  </si>
  <si>
    <t>Centrum Administracyjne do Obsługi Placówek Opiekuńczo - Wychowawczych w Strobowie, 96-100 Skierniewice, Strobów 28</t>
  </si>
  <si>
    <t>Samorządowy Zakład Budżetowy 99-320 Żychlin, ul. Barlickiego 15</t>
  </si>
  <si>
    <t>Zakład Gospodarki Komunalnej   i Mieszkaniowej w Piątku, 99-120 Piątek, ul. Kutnowska 32A</t>
  </si>
  <si>
    <t>Zakład Usług Komunalnych w Łowiczu,  99-400 Łowicz, ul. Armii Krajowej 2B</t>
  </si>
  <si>
    <t>Grupa Producentów Mleka EKOŁOWICZANKA Sp. z o.o. w Łowiczu, 99-400 Łowicz,  ul. Przemysłowa 3</t>
  </si>
  <si>
    <t>Gmina Daszyna, Daszyna 34a, 99-107 Daszyna</t>
  </si>
  <si>
    <t>Zakład Karny w Garbalinie, 99-100 Łęczyca</t>
  </si>
  <si>
    <t>SGGW w Warszawie Leśny Zakład Doświadczalny w Rogowie, 95-063 Rogów, ul. Akademicka 20</t>
  </si>
  <si>
    <t>Gospodarstwo Rolne w Rogowie Bogna Gajzlerowicz, 91-042 Łódź, ul. Obornicka 8/23</t>
  </si>
  <si>
    <t>Zespół Szkół Centrum Kształcenia Rolniczego im. Macieja Rataja w Mieczysławowie, 99-314 Krzyżanów</t>
  </si>
  <si>
    <t xml:space="preserve">Nadleśnictwo Kutno z siedzibą    w Chrośnie, 99-306 Łanięta </t>
  </si>
  <si>
    <t xml:space="preserve">Cargill Poland sp. z o.o. 02-675 Warszawa ul. Wolska 22  Oddział w Dobrzelinie, 99-319 Dobrzelin,ul.Władysława Jagiełły 98  </t>
  </si>
  <si>
    <t>Gmina Łęczyca, ul. M Konopnickiej 14,99 - 100 Łęczyca</t>
  </si>
  <si>
    <t xml:space="preserve">Gmina Witonia, 99-335 Witonia, ul. Stefana Starzyńskiego 6a                                               </t>
  </si>
  <si>
    <t xml:space="preserve">Gmina Kocierzew Południowy Kocierzew Płd. 83, 99-414 Kocierzew Płd. </t>
  </si>
  <si>
    <t>Muzeum w Nieborowie i Arkadii Oddział Muzeum Narodowego w Warszawie  99-416 Nieborów</t>
  </si>
  <si>
    <t>Gminny Zakład d/s Eksploatacji Wodociągów i Kanalizacji   w Rawie Mazowieckiej , Al. Konstytucji 3-go Maja 32,96-200 Rawa Mazowiecka</t>
  </si>
  <si>
    <t>Gmina Łanięta,  Łanięta 16, 99-306 Łanięta</t>
  </si>
  <si>
    <t xml:space="preserve">Ubojnia Drobiu "Piórkowscy" Jerzy Piórkowski  w Woli Cyrusowej ,   Zakład Uboju - Koziołki 40, 95-061 Dmosin </t>
  </si>
  <si>
    <t>Zakład Przetwórstwa Mięsnego "KONIAREK" Andrzej Koniarekw Koziej Górze 40, 99-307 Strzelce</t>
  </si>
  <si>
    <t>Przedsiębiorstwo Produkcyjno-Handlowe "FRUCTODOR" Sp. z o.o. w Bolimowie, 99-417 Bolimów, ul. Senatorska 83</t>
  </si>
  <si>
    <t xml:space="preserve">Gmina Jeżów, ul Kwiatowa 1, 96-047 Jeżów </t>
  </si>
  <si>
    <t>Okręgowa Spółdzielnia Mleczarska Proszkownia Mleka w Krośniewicach, ul. Łęczycka 38, 99-340 Krośniewice</t>
  </si>
  <si>
    <t>Zakład Maszyn Elektrycznych EMIT S.A. w Żychlinie, 99-320 Żychlin, ul. Narutowicza 72</t>
  </si>
  <si>
    <t>Gmina Nowe Ostrowy,99-350 Ostrowy</t>
  </si>
  <si>
    <t>Gmina Dmosin, Dmosin 9, 95-061 Dmosin</t>
  </si>
  <si>
    <t>Zakład Gospodarki Komunalnej  i Mieszkaniowej, ul. Żurawia 1, 96-230 Biała Rawska</t>
  </si>
  <si>
    <t xml:space="preserve">Gmina Lipce Reymontowskie,  96-127 Lipce Reymontowskie  ul. Reymonta 24                                                                                                                                                        </t>
  </si>
  <si>
    <t xml:space="preserve">Gmina Krzyżanów , Krzyżanów 10, 99-314 Krzyżanów </t>
  </si>
  <si>
    <t>Gmina Sadkowice, Sadkowice 129 A,                       96-206 Sadkowice</t>
  </si>
  <si>
    <t xml:space="preserve">Gmina Kiernozia, 99-412 Kiernozia, ul. Sobocka 1A  </t>
  </si>
  <si>
    <t>Ministerstwo Spraw Wewnętrznych ul. Batorego 5,  02-591 Warszawa</t>
  </si>
  <si>
    <t xml:space="preserve">Gmina Słupia, 96-128 Słupia, Słupia 136
</t>
  </si>
  <si>
    <t>Gmina Zduny 99-400 Zduny, Zduny 1c</t>
  </si>
  <si>
    <t xml:space="preserve">Gmina Krośniewice,  99-340 Krośniewice, ul. Poznańska 5, od 2.07.2014r. oczyszczalnia została przekazana w trwały zarząd MZGKiM w Krośniewicach, ul. Paderwskiego 3, 99-340 Krośniewice </t>
  </si>
  <si>
    <t xml:space="preserve">Gmina Kutno, 99-300 Kutno, ul. Wincentego Witosa 1 </t>
  </si>
  <si>
    <t>Gmina Kutno, 99-300 Kutno, ul. Wincentego Witosa 1</t>
  </si>
  <si>
    <t xml:space="preserve">Gmina Daszyna, Daszyna 34a, 99-107 Daszyna               </t>
  </si>
  <si>
    <t xml:space="preserve">Gmina Bielawy, 99 - 423 Bielawy, ul Garbarska 11               </t>
  </si>
  <si>
    <t>Gmina Sadkowice, Sadkowice 129 A ,96-206 Sadkowice</t>
  </si>
  <si>
    <t>Dom Pomocy Społecznej w Dąbrowie, Dąbrowa 1, 95-047 Jeżów</t>
  </si>
  <si>
    <t>gminna oczyszczalnia ścieków w Kopyści</t>
  </si>
  <si>
    <t xml:space="preserve">Zakład Wędliniarski Władysław Gabrysiak, Lichawa 41A, 98-160 Sędziejowice                                   </t>
  </si>
  <si>
    <t>Przedsiębiorstwo Produkcyjno-Handlowo - Usługowe  "FRUBEX-BIS" Sp.J. J.E.Z.A. Bęben, ul. 700-lecia 4, 98-330 Pajęczno</t>
  </si>
  <si>
    <t>Szczepan Stanik P.P.H.U. "FRUTICO" Eksport - Import , ul. Leśna 11, Nowe Gajęcice,  98-330 Pajęczno</t>
  </si>
  <si>
    <t>Urząd Gminy Wartkowice, Stary Gostków 3D, 99-220 Wartkowice</t>
  </si>
  <si>
    <t>Samorządowy Zakład Gospodarki Komunalnej  i Mieszkaniowej w Pęczniewie, ul. Główna 10/12, 99-235 Pęczniew</t>
  </si>
  <si>
    <t xml:space="preserve">Urząd Gminy Dalików, Pl. Powstańców 1, 99-205 Dalików  </t>
  </si>
  <si>
    <t>Dom Pomocy Społecznej w Biskupicach, 98-200 Sieradz</t>
  </si>
  <si>
    <t>Urząd Gminy Łubnice, ul. Sikorskiego 102, 98-432  Łubnice</t>
  </si>
  <si>
    <t>Urząd Gminy Galewice, ul. Wieluńska 5,  98-405 Galewice</t>
  </si>
  <si>
    <t>Zakład Gospodarki Komunalnej Starostwo Szadek 10, 98-240 Szadek</t>
  </si>
  <si>
    <t>PKP CARGOTABOR Sp. z o.o. z siedzibą w Warszawie, ul. Grójecka 17, 02-021 Warszawa</t>
  </si>
  <si>
    <t xml:space="preserve"> 95-080 Tuszynul.Szpitalna 5,</t>
  </si>
  <si>
    <t>AMB SERWICES Sp. z o.o. 95-080 Tuszyn ul. Piotrkowska 1</t>
  </si>
  <si>
    <t>Kalinko 32,   95-030 Rzgów</t>
  </si>
  <si>
    <t>ul. Ekologiczna 5 Kraszew, 95-020 Andrespol</t>
  </si>
  <si>
    <t>90-050 Konstantynow Ł. ul. Bechcice 3</t>
  </si>
  <si>
    <t>Leśmierz 9, 95-035 Ozorków</t>
  </si>
  <si>
    <t>Skromnica, 95-035 Ozorków</t>
  </si>
  <si>
    <t>95-082 Dobroń,  ul. Zakrzewki 14</t>
  </si>
  <si>
    <t>Byszewy gm. Nowosolna</t>
  </si>
  <si>
    <t>95-073 Grotniki, ul. Brzozowa 4</t>
  </si>
  <si>
    <t>Mąkolice 96, 95-015 Głowno</t>
  </si>
  <si>
    <t>Dąbrówka-Strumiany, ul. Pogodna 13, 95-100 Zgierz</t>
  </si>
  <si>
    <t xml:space="preserve">   99-150 Grabów, ul. Dąbska 39b</t>
  </si>
  <si>
    <t xml:space="preserve">Nowy Dwór, 96-115 Nowy Kawęczyn  </t>
  </si>
  <si>
    <t>Żurawia 1, 96-230 Biała Rawska</t>
  </si>
  <si>
    <t xml:space="preserve">95-060 Brzeziny ul. Waryńskiego 50 </t>
  </si>
  <si>
    <t>Prusy  96-130 Głuchów</t>
  </si>
  <si>
    <t>Kaleń,  96-206 Sadkowice</t>
  </si>
  <si>
    <t>96-130 Głuchów ul. Łąkowa</t>
  </si>
  <si>
    <t xml:space="preserve">Mokra Prawa 30, 96-100 Skierniewice </t>
  </si>
  <si>
    <t>Goślub, 99-120 Piątek</t>
  </si>
  <si>
    <t>99-300 Kutno, ul. Oporowska 27</t>
  </si>
  <si>
    <t xml:space="preserve">99-300 Kutno,  ul. Sklęczkowska 18 </t>
  </si>
  <si>
    <t xml:space="preserve">Pawlikowice 99-340 Krośniewice        </t>
  </si>
  <si>
    <t>99-434 Domaniewice  ul. Główna 2</t>
  </si>
  <si>
    <t xml:space="preserve"> Rossocha 1, 96-200 Rawa Mazowiecka</t>
  </si>
  <si>
    <t>99-420 Łyszkowice, ul. Cmentarna 1</t>
  </si>
  <si>
    <t xml:space="preserve">99-320 Żychlin ul. Łukasińskiego 60                     </t>
  </si>
  <si>
    <t>99-120  Piątek ul Kutnowska 32A</t>
  </si>
  <si>
    <t>Karsznice 62, 99-122 Góra Św. Małgorzaty</t>
  </si>
  <si>
    <t>99-400 Łowicz ul. Filtrowa 1</t>
  </si>
  <si>
    <t>99-400 Łowicz ul. Nadbzurzańska 42a</t>
  </si>
  <si>
    <t>99-100 Łęczyca ul. 18-tego Stycznia</t>
  </si>
  <si>
    <t>Garbalin, 99-100 Łęczyca</t>
  </si>
  <si>
    <t>95-063 Rogów ul. Akademicka 20</t>
  </si>
  <si>
    <t>95-063 Rogów  ul. Osiedle PGR 3</t>
  </si>
  <si>
    <t xml:space="preserve">Chrosno 13,  99-306 Łanięta </t>
  </si>
  <si>
    <t>Mieczysławów, 99-314 Krzyżanów</t>
  </si>
  <si>
    <t>99-319 Dobrzelin ul.Władysława Jagiełły 98</t>
  </si>
  <si>
    <t>Błonie - Topola 99-100 Łęczyca</t>
  </si>
  <si>
    <t xml:space="preserve">99-335 Witonia ul. Szkolna </t>
  </si>
  <si>
    <t>Nieborów  99-416 Nieborów</t>
  </si>
  <si>
    <t>Oczyszczalnia Ścieków w Żydomicach, 96-200 Rawa Mazowiecka</t>
  </si>
  <si>
    <t>Kurzeszyn, 96-200 Rawa Mazowiecka</t>
  </si>
  <si>
    <t>Łanięta, 99-306 Łanięta</t>
  </si>
  <si>
    <t>Koziołki 40, 95-061 Dmosin</t>
  </si>
  <si>
    <t>Kozia Góra 40,  99-307 Strzelce</t>
  </si>
  <si>
    <t>Pniewo 7, 99-311 Bedlno</t>
  </si>
  <si>
    <t>Niedrzew, 99-306 Strzelce</t>
  </si>
  <si>
    <t>99-320 Żychlin, ul. Narutowicza 72</t>
  </si>
  <si>
    <t xml:space="preserve">Ostrowy, 99-350 Ostrowy </t>
  </si>
  <si>
    <t xml:space="preserve">Dmosin Drugi, 95-061 Dmosin </t>
  </si>
  <si>
    <t>99-300 Kutno, ul. Rzeczna 2</t>
  </si>
  <si>
    <t>Galinki, 96-230 Biała Rawska</t>
  </si>
  <si>
    <t>Łęki Kościelne,  99-314 Krzyżanów</t>
  </si>
  <si>
    <t>Ktery, 99-314 Krzyżanów</t>
  </si>
  <si>
    <t>Lubania,  96-208 Lubania</t>
  </si>
  <si>
    <t xml:space="preserve"> 99-412 Kiernozia  ul. Ogrodowa 9             </t>
  </si>
  <si>
    <t>Słupia 114, 96-128 Słupia</t>
  </si>
  <si>
    <t>Strugienice,  99-400 Zduny</t>
  </si>
  <si>
    <t>Głogowa, 99-340 Krośniewice</t>
  </si>
  <si>
    <t>Leszno, 99-300 Kutno</t>
  </si>
  <si>
    <t>Głogowiec,  99-300 Kutno</t>
  </si>
  <si>
    <t>Koryta, 99-107 Daszyna</t>
  </si>
  <si>
    <t>Borów Łazinek  99-423 Bielawy</t>
  </si>
  <si>
    <t>Walewice 99-423 Bielawy</t>
  </si>
  <si>
    <t>Sadkowice 96-206 Sadkowice</t>
  </si>
  <si>
    <t>Dąbrowa 1,  95-047 Jeżów</t>
  </si>
  <si>
    <t>Kopyść, 98-100 Łask</t>
  </si>
  <si>
    <t>Oczyszczalnia Brody Emilianów, 98-160 Sędziejowice</t>
  </si>
  <si>
    <t xml:space="preserve">ul. Pastwiskowa, 98-170 Widawa                      </t>
  </si>
  <si>
    <t>Ligota, 98-170 Widawa</t>
  </si>
  <si>
    <t>Chociw 99, 98-170 Widawa</t>
  </si>
  <si>
    <t xml:space="preserve"> Lichawa 41A, 98-160 Sędziejowice</t>
  </si>
  <si>
    <t>Patoki 23, 98-170 Widawa</t>
  </si>
  <si>
    <t>Trębaczew, 98-355 Działoszyn</t>
  </si>
  <si>
    <t>98-337 Strzelce Wielkie</t>
  </si>
  <si>
    <t xml:space="preserve"> Nowe Gajęcice ul. Leśna 11, 98-330 Pajęczno</t>
  </si>
  <si>
    <t xml:space="preserve"> Zalesiaki 57,  98-355 Działoszyn</t>
  </si>
  <si>
    <t>Bobrowniki ,98-355 Działoszyn</t>
  </si>
  <si>
    <t xml:space="preserve">Zalesiaki 50, 98-355 Działoszyn </t>
  </si>
  <si>
    <t xml:space="preserve">Zadzim 44, 99-232 Zadzim                                       </t>
  </si>
  <si>
    <t>Dzigorzew 77,  98-200 Sieradz</t>
  </si>
  <si>
    <t>Broszki 34,  98-270 Złoczew</t>
  </si>
  <si>
    <t>Niechmirów, 98-260 Burzenin</t>
  </si>
  <si>
    <t>Nowa Wieś, 98-275 Brzeźnio</t>
  </si>
  <si>
    <t>Witów, 98-260 Burzenin</t>
  </si>
  <si>
    <t>Rożdżały 7, 98-290 Warta</t>
  </si>
  <si>
    <t>Stawiszcze, 98-200 Sieradz</t>
  </si>
  <si>
    <t>Dębołęka,  98-275 Brzeźnio</t>
  </si>
  <si>
    <t>Kosatka, 98-277 Brąszewice</t>
  </si>
  <si>
    <t xml:space="preserve">ul. Błońska 43, 98-300 Wieluń                          </t>
  </si>
  <si>
    <t>ul. Błońska 45, 98-300 Wieluń</t>
  </si>
  <si>
    <t>Mokrsko 200b,  98-345 Mokrsko</t>
  </si>
  <si>
    <t xml:space="preserve"> Mokrsko 343, 98-345 Mokrsko</t>
  </si>
  <si>
    <t>Rudlice 98,  98-311 Ostrówek</t>
  </si>
  <si>
    <t>Skrzynno 13, 98-311 Ostrówek</t>
  </si>
  <si>
    <t>Parcice,  98-410 Czastary</t>
  </si>
  <si>
    <t>Chotynin 10, 98-430 Bolesławiec</t>
  </si>
  <si>
    <t>Chrościn - Wieś,  98-430 Bolesławiec</t>
  </si>
  <si>
    <t>Prusinowice, 98-240 Szadek</t>
  </si>
  <si>
    <t>ul. Sieradzka 10,  98-275 Brzeźnio</t>
  </si>
  <si>
    <t>Zakład Gospodarki Komunalnej Starostwo Szadek 10,  98-240 Szadek</t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</si>
  <si>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32</t>
    </r>
    <r>
      <rPr>
        <b/>
        <sz val="16"/>
        <rFont val="Arial"/>
        <family val="2"/>
        <charset val="238"/>
      </rPr>
      <t>´04''</t>
    </r>
  </si>
  <si>
    <r>
      <t>51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38</t>
    </r>
    <r>
      <rPr>
        <b/>
        <sz val="16"/>
        <rFont val="Arial"/>
        <family val="2"/>
        <charset val="238"/>
      </rPr>
      <t>´48''</t>
    </r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</si>
  <si>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16'45,53"</t>
    </r>
  </si>
  <si>
    <r>
      <t xml:space="preserve"> 51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58'55,44"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</si>
  <si>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 CE"/>
        <charset val="238"/>
      </rPr>
      <t>16'30"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</si>
  <si>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 CE"/>
        <charset val="238"/>
      </rPr>
      <t>50'19"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</si>
  <si>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38 6,786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</si>
  <si>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 51'1,447</t>
    </r>
  </si>
  <si>
    <t xml:space="preserve"> rów</t>
  </si>
  <si>
    <t>Lp.</t>
  </si>
  <si>
    <t>Nr oczyszcz.</t>
  </si>
  <si>
    <t xml:space="preserve">Miejskie Przedsiębiorstwo Wodociagów                        i Kanalizacji  Sp. z o.o. w Łasku, ul. Tylna 9, 98-100 Łask             </t>
  </si>
  <si>
    <t>miejska oczyszczalnia ścieków w Kolumnie</t>
  </si>
  <si>
    <t xml:space="preserve">Miejskie Przedsiębiorstwo Wodociagów                       i Kanalizacji  Sp. z o.o. w Łasku, ul. Tylna 9, 98-100 Łask             </t>
  </si>
  <si>
    <t>ul. Modrzewiowa, 98-100 Łask</t>
  </si>
  <si>
    <t xml:space="preserve">Miejskie Przedsiębiorstwo Wodociagów                                 i Kanalizacji  Sp. z o.o. w Łasku, ul. Tylna 9, 98-100 Łask             </t>
  </si>
  <si>
    <t>gminna oczyszczalnia ścieków w miejscowości Brody Emilianów</t>
  </si>
  <si>
    <t xml:space="preserve">Gminna Jednostka Usług Komunalnych                                  w Sędziejowicach                                    Sędziejowice-Kolonia 12                                          98-160 Sędziejowice </t>
  </si>
  <si>
    <t>gminna oczyszczalnia ścieków w Marzeninie</t>
  </si>
  <si>
    <t xml:space="preserve">Gminna Jednostka Usług Komunalnych                                               w Sędziejowicach                                    Sędziejowice-Kolonia 12                                          98-160 Sędziejowice </t>
  </si>
  <si>
    <t>Urząd Gminy Buczek,  ul. Główna 20,                    98-113 Buczek</t>
  </si>
  <si>
    <t xml:space="preserve">Gminny Zakład Usług Komunalnych                       w Widawie, ul. Rynek Kościuszki 10,                         98-170 Widawa      </t>
  </si>
  <si>
    <t>gminna oczyszczalnia ścieków w Ligocie</t>
  </si>
  <si>
    <t xml:space="preserve">Gminny Zakład Usług Komunalnych                      w Widawie, ul. Rynek Kościuszki 10,                     98-170 Widawa      </t>
  </si>
  <si>
    <t>zakładowa oczyszczalnia ścieków w Chociwiu</t>
  </si>
  <si>
    <t>ELFA PHARM Sp. z o.o., Chociw  99,                            98-170 Widawa</t>
  </si>
  <si>
    <t>51o31'20,52''</t>
  </si>
  <si>
    <t>PPHU KAWIKS  Masarnia z ubojnią                   Karol Chachulski i Wincenty Chachulski Sp.J. Patoki 23,  98-170 Widawa</t>
  </si>
  <si>
    <t>51o26'16,2''</t>
  </si>
  <si>
    <t>STEC Spółka z o.o. Sp. komandytowa, Aleksandrówek 29a, 98-100 Łask</t>
  </si>
  <si>
    <t>51o33'37,0''</t>
  </si>
  <si>
    <t>Miejski Zakład Komunalny w Pajęcznie,                   ul. Międzyzakładowa 3, 98-330 Pajęczno</t>
  </si>
  <si>
    <t>Zakład Wodociągów i Kanalizacji                                             w Działoszynie, ul. Piłsudskiego 21,                               98-355 Działoszyn</t>
  </si>
  <si>
    <t>Zakład Wodociągów i Kanalizacji                                                 w Działoszynie, ul. Piłsudskiego 21,                        98-355 Działoszyn</t>
  </si>
  <si>
    <t>Urząd Gminy Strzelce Wielkie,                               ul. Częstochowska 14 ,                                                                 98-337 Strzelce Wielkie</t>
  </si>
  <si>
    <t>zakładowa oczyszczalnia ścieków w miejscowości Nowe Gajęcice</t>
  </si>
  <si>
    <t xml:space="preserve">Robert Bęben Zakład Przetwórstwa Owoców i Warzyw "ALMAR",                                 Zalesiaki 57, 98-355 Działoszyn         </t>
  </si>
  <si>
    <t>Zakład Gospodarki Komunalnej                                     w Rząśni, ul. 1 Maja 18                                                         98-332 Rząśnia</t>
  </si>
  <si>
    <t>oczyszczalnia ścieków                         w Bobrownikach</t>
  </si>
  <si>
    <t xml:space="preserve">Zakład Przetwórstwa Owoców                              i Warzyw Józef Bęben                                    "WALDI - BEN" Zalesiaki 50                                         98-355 Działoszyn </t>
  </si>
  <si>
    <t>Urząd Gminy Zadzim, Zadzim 44 ,                      99-232 Zadzim</t>
  </si>
  <si>
    <t>Miejskie Przedsiębiorstwo Wodociągów                                 i Kanalizacji w Poddębicach Sp. z o.o.,                                       ul. Parzęczewska 29/35,                                               99-200 Poddębice</t>
  </si>
  <si>
    <t>Dom Pomocy Społecznej                                                      w Skęczniewie, Skęczniew 58,                                   62-730 Dobra</t>
  </si>
  <si>
    <t>Przedsiębiorstwo Gospodarki Komunalnej  "TERMY UNIEJÓW"                                               Sp. z o.o., ul. Polna 37, 99-210 Uniejów</t>
  </si>
  <si>
    <t>Przedsiębiorstwo Gospodarki Komunalnej  "TERMY UNIEJÓW"                                                Sp. z o.o., ul. Polna 37,  99-210 Uniejów</t>
  </si>
  <si>
    <t>Spycimierz,  99-210 Uniejów</t>
  </si>
  <si>
    <t>miejska oczyszczalnia ścieków w Dzigorzewie</t>
  </si>
  <si>
    <t xml:space="preserve">Miejskie Przedsiębiorstwo Wodociagów                                           i Kanalizacji, Sp. z o.o. w Sieradzu                                       ul. Górka Kłocka 14                                                                        98-200 Sieradz </t>
  </si>
  <si>
    <t>miejska oczyszczalnia ścieków w Borysławicach</t>
  </si>
  <si>
    <t xml:space="preserve">Zakład Gospodarki Komunalnej                      i Mieszkaniowej w Błaszkach,                                               Plac Niepodległości 13b, 98-235 Błaszki              </t>
  </si>
  <si>
    <t>gminna oczyszczalnia ścieków w Kalinowej</t>
  </si>
  <si>
    <t xml:space="preserve">Zakład Gospodarki Komunalnej                                 i Mieszkaniowej w Błaszkach,                                              Plac Niepodległości 13b, 98-235 Błaszki </t>
  </si>
  <si>
    <t>Kalinowa,  98-235 Błaszki</t>
  </si>
  <si>
    <t xml:space="preserve">Zakład Wodociagów i Kanalizacji Gminy                                 i Miasta Warta Sp. z o.o. ul. Łódzka 1                             98-290 Warta </t>
  </si>
  <si>
    <t>51o43'01,41''</t>
  </si>
  <si>
    <t>gminna oczyszczalnia ścieków w Jeziorsku</t>
  </si>
  <si>
    <t>Zakład Wodociagów i Kanalizacji Gminy                  i Miasta Warta Sp. z o.o. ul. Łódzka 1                         98-290 Warta</t>
  </si>
  <si>
    <t>51o47'17,3''</t>
  </si>
  <si>
    <t>Miejska Spółka Komunalna                              Sp. z o.o. w Złoczewie                                ul. Cmentarna 11                                                                        98-270 Złoczew</t>
  </si>
  <si>
    <t>BOROWINA Zakład Mięsny Podsiadły Spółka jawna, Broszki 34, 98-270 Złoczew</t>
  </si>
  <si>
    <t>Urząd Gminy Burzenin, ul. Sieradzka 1,                                              98-260 Burzenin</t>
  </si>
  <si>
    <t>Urząd Gminy Burzenin, ul. Sieradzka 1,                                                    98-260 Burzenin</t>
  </si>
  <si>
    <t>gminna oczyszczalnia ścieków w miejscowości Nowa Wieś</t>
  </si>
  <si>
    <t>Zakład Gospodarki Komunalnej                              w Brzeźniu, ul. Sieradzka 8,                                    98-275 Brzeźnio</t>
  </si>
  <si>
    <t>oczyszczalnia ścieków                      w Witowie</t>
  </si>
  <si>
    <t>oczyszczalnia ścieków                       w Biskupicach</t>
  </si>
  <si>
    <t>oczyszczalnia ścieków                            w Rożdżałach</t>
  </si>
  <si>
    <t>Dom Pomocy Społecznej w Rożdżałach,                                     98-290 Warta</t>
  </si>
  <si>
    <t>18o48'55,2''</t>
  </si>
  <si>
    <t>51o43'47,4''</t>
  </si>
  <si>
    <t>zakładowa oczyszczalnia ścieków w Stawiszczu</t>
  </si>
  <si>
    <t>P.H.U. "SKORPION"                          Włodzimierz Nowiński                                                               Krobanów 72                                                                                                98-220 Zduńska Wola</t>
  </si>
  <si>
    <t>51o36'10,0''</t>
  </si>
  <si>
    <t>51o31'40,09''</t>
  </si>
  <si>
    <t xml:space="preserve">Gmina Goszczanów, ul. Kaliska 19,                   98-215 Goszczanów                     </t>
  </si>
  <si>
    <t>51o47'15,3''</t>
  </si>
  <si>
    <t>51o36'28,0''</t>
  </si>
  <si>
    <t>szkolna oczyszczalnia ścieków w Słomkowie Mokrym</t>
  </si>
  <si>
    <t>51o37'57,0''</t>
  </si>
  <si>
    <t>osiedlowa oczyszczalnia ścieków w miejscowości Wolnica Niechmirowska</t>
  </si>
  <si>
    <t>Urząd Gminy Burzenin, ul. Sieradzka 1,                                                       98-260 Burzenin</t>
  </si>
  <si>
    <t xml:space="preserve">Wolnica Niechmirowska                                                98-260 Burzenin </t>
  </si>
  <si>
    <t>51o22'15,61"</t>
  </si>
  <si>
    <t>gminna oczyszczalnia ścieków w miejscowości Kosatka</t>
  </si>
  <si>
    <t>Urząd Gminy Brąszewice                                     ul. Starowiejska 1, 98-277 Brąszewice</t>
  </si>
  <si>
    <t>51o28'38,47''</t>
  </si>
  <si>
    <t xml:space="preserve">Przedsiębiorstwo Komunalne Sp. z o.o.                                                   w Wieluniu, ul. Zamenhofa 17,                                                                     98-300 Wieluń </t>
  </si>
  <si>
    <t>51o13'50,28''</t>
  </si>
  <si>
    <t>Spółdzielnia Dostawców Mleka                           w Wieluniu, ul. Kolejowa 63                                    98-300 Wieluń</t>
  </si>
  <si>
    <t>51o13'59,7''</t>
  </si>
  <si>
    <t>gminna oczyszczalnia ścieków w Mokrsku</t>
  </si>
  <si>
    <t>Urząd Gminy Mokrsko, Mokrsko 231,                        98-345 Mokrsko</t>
  </si>
  <si>
    <t>51o10'36,0''</t>
  </si>
  <si>
    <t>zakładowa oczyszczalnia ścieków w Mokrsku</t>
  </si>
  <si>
    <t xml:space="preserve">Zakłady Mięsne Henryk Kania Spółka Akcyjna Oddział Mokrsko 343,                                   98-345 Mokrsko z siedzibą w Pszczynie,                       ul. Korczaka 5, 43-200 Pszczyna          </t>
  </si>
  <si>
    <t>51o10'8,7''</t>
  </si>
  <si>
    <t>Urząd Gminy Osjaków, ul. Targowa 26,                                                                98-320 Osjaków</t>
  </si>
  <si>
    <t>51o17'38,4''</t>
  </si>
  <si>
    <t>Urząd Gminy Konopnica                                 ul. Rynek 15, 98-313 Konopnica</t>
  </si>
  <si>
    <t>gminna oczyszczalnia ścieków w Rychłocicach</t>
  </si>
  <si>
    <t>Urząd Gminy Konopnica                                    ul. Rynek 15, 98-313 Konopnica</t>
  </si>
  <si>
    <t>Urząd Gminy Skomlin,                                         ul. Trojanowskiego 1, 98-346 Skomlin</t>
  </si>
  <si>
    <t>Urząd Gminy Czarnożyły                                       Czarnożyły 48, 98-310 Czarnożyły</t>
  </si>
  <si>
    <t>gminna oczyszczalnia ścieków w Rudlicach</t>
  </si>
  <si>
    <t>Urząd Gminy Ostrówek, Ostrówek 115,                                                          98-311Ostrówek</t>
  </si>
  <si>
    <t>oczyszczalnia ścieków                        w Skrzynnie</t>
  </si>
  <si>
    <t>Dom Pomocy Społecznej w Skrzynnie,                                                               98-311 Ostrówek</t>
  </si>
  <si>
    <t>Ośrodek Szkoleniowo-Wypoczynkowy "NADWARCIAŃSKI GRÓD"                                Załęcze Wielkie 89, 98-335 Pątnów</t>
  </si>
  <si>
    <t>gminna oczyszczalnia ścieków w Krzeczowie</t>
  </si>
  <si>
    <t>Urząd Gminy Wierzchlas, ul. Szkolna 7,                                                             98-324 Wierzchlas</t>
  </si>
  <si>
    <t>ul. Wczasowa 51, Krzeczów,                                               98-324 Wierzchlas</t>
  </si>
  <si>
    <t xml:space="preserve">Przedsiębiorstwo Komunalne S.A.                             w Wieruszowie, ul. Biskupa St. Bareły 13, 98-400  Wieruszów </t>
  </si>
  <si>
    <t>Spółdzielnia Mleczarska  "OSMLECZ"                          w Upadłości Likwidacyjnej z siedzibą przy ul. Piłsudskiego 3,  98-420 Sokolniki</t>
  </si>
  <si>
    <t>Gminny Zakład Komunalny w Lututowie,                                            ul. Klonowska 8, 98-360  Lututów</t>
  </si>
  <si>
    <t>gminna oczyszczalnia ścieków w miejscowości Parcice</t>
  </si>
  <si>
    <t>Urząd Gminy Czastary, ul. Wolności 29,                                                98-410 Czastary</t>
  </si>
  <si>
    <t>gminna oczyszczalnia ścieków w miejscowości Chotynin</t>
  </si>
  <si>
    <t>Urząd Gminy Bolesławiec                                      Rynek 1, 98-430 Bolesławiec</t>
  </si>
  <si>
    <t>oczyszczalnia ścieków                            w miejscowości Chrościn - Wieś</t>
  </si>
  <si>
    <t>zakładowa oczyszczalnia ścieków w Wieruszowie</t>
  </si>
  <si>
    <t xml:space="preserve">PFLEIDERER Prospan S.A.                                          w Wieruszowie,  ul. Bolesławiecka 10,                         98-400 Wieruszów    </t>
  </si>
  <si>
    <t xml:space="preserve">PFLEIDERER Prospan S.A.                                   w Wieruszowie,  ul. Bolesławiecka 10,                    98-400 Wieruszów    </t>
  </si>
  <si>
    <t>Miejskie Przedsiębiorstwo Wodociagów                           i Kanalizacji  Sp. z o.o. w Zduńskiej Woli, ul. Królewska 15, 98-220 Zduńska Wola</t>
  </si>
  <si>
    <t>Przedsiębiorstwo Usługowo-Handlowe "JAN-POL" S.C. J.Mróz J.Więckowski                              ul. Łaska 58a, 98-220 Zduńska Wola</t>
  </si>
  <si>
    <t>PUH "Wodnik" Marian Janas,                                                                                               ul. Plac Strażacki 5, 98-161 Zapolice</t>
  </si>
  <si>
    <t>18o53'54,6''</t>
  </si>
  <si>
    <t>AVES Sp. z o.o. Gajewniki 16,                                    98-220 Zduńska Wola</t>
  </si>
  <si>
    <t>oczyszczalnia ścieków                        w Przatówku</t>
  </si>
  <si>
    <t>Dom Pomocy Społecznej                                                     w Przatówku                                                Przatówek 1, 98-240 Szadek</t>
  </si>
  <si>
    <t>zakładowa oczyszczalnia ścieków w Karsznicach</t>
  </si>
  <si>
    <t>ELEKTROCIEPŁOWNIA "ZDUŃSKA WOLA" Sp. z o.o., ul. Murarska 21                                                                                                                     98-220 Zduńska Wola</t>
  </si>
  <si>
    <t>gminna oczyszczalnia ścieków w miejscowości Prusinowice</t>
  </si>
  <si>
    <t>gminna oczyszczalnia ścieków w Brzeźniu</t>
  </si>
  <si>
    <t>Urząd Gminy w Brzeźniu                                                                   ul. Wspólna 44, 98-275 Brzeźnio</t>
  </si>
  <si>
    <t>zakładowa oczyszczalnia ścieków w Pabianicach</t>
  </si>
  <si>
    <t xml:space="preserve">zakładowa oczyszczalnia ścieków SUW  w Pabianicach </t>
  </si>
  <si>
    <t xml:space="preserve">zakładowa oczyszczalnia ścieków w Woli Zaradzyńskiej </t>
  </si>
  <si>
    <t xml:space="preserve">zakładowa oczyszczalnia ścieków w Cedrowicach </t>
  </si>
  <si>
    <t>oczyszczalnia ścieków Dąbrowskiego  w Rzgowie</t>
  </si>
  <si>
    <t>gminna oczyszczalnia ścieków w Zagórach</t>
  </si>
  <si>
    <t>Fundacja PROeM "Zako"  Zakościele</t>
  </si>
  <si>
    <t>zakładowa oczyszczalnia ścieków w Niedośpielinie</t>
  </si>
  <si>
    <t>oczyszczalnia ścieków w Spale</t>
  </si>
  <si>
    <t>zakładowa oczyszczalnia ścieków w Gorzkowicach</t>
  </si>
  <si>
    <t>zakładowa oczyszczalnia ścieków w Kol. Rokiciny</t>
  </si>
  <si>
    <t>zakładowa oczyszczalnia ścieków W1  w Radomsku</t>
  </si>
  <si>
    <t>zakładowa oczyszczalnia ścieków w Pile Ruszczyńskiej</t>
  </si>
  <si>
    <t>centralna oczyszczalnia ścieków w Rogowcu</t>
  </si>
  <si>
    <t>zakładowa oczyszczalnia ścieków w Szczercowie</t>
  </si>
  <si>
    <t>zakładowa oczyszczalnia ścieków  w Jarostach</t>
  </si>
  <si>
    <t>oczyszczalnia ścieków w Smardzewicach</t>
  </si>
  <si>
    <t>zakładowa oczyszczalnia ścieków w Tomaszowie Maz.</t>
  </si>
  <si>
    <t>oczyszczalnia ścieków w Polichnie</t>
  </si>
  <si>
    <t>zakładowa oczyszczalnia w Niewiadowie</t>
  </si>
  <si>
    <t>zakładowa oczyszczalnia ścieków w Ruścu</t>
  </si>
  <si>
    <t>oczyszczalnia ścieków w Borowiecku</t>
  </si>
  <si>
    <t>zakładowa oczyszczalnia ścieków w Danielowie (ścieki wykorzystane rolniczo)</t>
  </si>
  <si>
    <t>zakładowa oczyszczalnia ścieków w Wólce Włościańskiej</t>
  </si>
  <si>
    <t xml:space="preserve">oczyszczalnia ścieków w Koluszkach </t>
  </si>
  <si>
    <t>gminna oczyszczalnia ścieków w Grabicy</t>
  </si>
  <si>
    <t>zakładowa oczyszczalnia ścieków  w Kaleniu</t>
  </si>
  <si>
    <t>zakładowa oczyszczalnia ścieków w Dąbrowie</t>
  </si>
  <si>
    <t>zakładowa oczyszczalnia śckieków  w Konewce</t>
  </si>
  <si>
    <t xml:space="preserve"> zakładowa oczyszczalnia ścieków w Radzicach Dużych</t>
  </si>
  <si>
    <t>95-010 Stryków ul. Ozorkowska 18</t>
  </si>
  <si>
    <t>Aleksandria 1A, 95-035 Ozorków</t>
  </si>
  <si>
    <t>Lipiny 14, gm. Nowosolna</t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</si>
  <si>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40'02,63"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</si>
  <si>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40'05,54"</t>
    </r>
  </si>
  <si>
    <t>51°38'30,06''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</si>
  <si>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20'19"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</si>
  <si>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55'05,34"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</si>
  <si>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45'22,90"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</si>
  <si>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06'48,0''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</si>
  <si>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12'49,0''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</si>
  <si>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04'49,0''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</si>
  <si>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59'55,8''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</si>
  <si>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09'29,28''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</si>
  <si>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01'56,9''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</si>
  <si>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57'25,0''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</si>
  <si>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08'14,89"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</si>
  <si>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56'34,0''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</si>
  <si>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37'35,8''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</si>
  <si>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29'52,3''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</si>
  <si>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54'33,17"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</si>
  <si>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43'46,65"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</si>
  <si>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58'29,0''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</si>
  <si>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35'47,0''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</si>
  <si>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01'27,0''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</si>
  <si>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34'42,0''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</si>
  <si>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01'51,6''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</si>
  <si>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40'3,6''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</si>
  <si>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00'47,4''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</si>
  <si>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37'8,4''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</si>
  <si>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32'10,2''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</si>
  <si>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57'48,6''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</si>
  <si>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</si>
  <si>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55'14,7''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</si>
  <si>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39'19,98''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</si>
  <si>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55'6,2''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</si>
  <si>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36'49,2''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</si>
  <si>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12'19,97''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</si>
  <si>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10'26,45''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</si>
  <si>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 xml:space="preserve">16'4,38" 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</si>
  <si>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11'22,62''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</si>
  <si>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12'16,02''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</si>
  <si>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18'53,3''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</si>
  <si>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14'18,1''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</si>
  <si>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25'41,4''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</si>
  <si>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22'21,0''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</si>
  <si>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17'47,8''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</si>
  <si>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09'11,7''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</si>
  <si>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20'28,5''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</si>
  <si>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09'7,7''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</si>
  <si>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45'38,3''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</si>
  <si>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11'45,5''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</si>
  <si>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18'20,6''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</si>
  <si>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18'12,3''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</si>
  <si>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38'57,3''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</si>
  <si>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39'30,0''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</si>
  <si>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40'20,0''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</si>
  <si>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20'2,5''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</si>
  <si>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19'9,6''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</si>
  <si>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06'22,0''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</si>
  <si>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59'36,6''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</si>
  <si>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01'48,72''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</si>
  <si>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03'11,6''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</si>
  <si>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12'28,0''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</si>
  <si>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58'25,3''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</si>
  <si>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52'45,0''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</si>
  <si>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54'12,7''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</si>
  <si>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12'7,4''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</si>
  <si>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07'54,02''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</si>
  <si>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08'39,0''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</si>
  <si>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58'20,5''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</si>
  <si>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</si>
  <si>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54'29,0''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</si>
  <si>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03'31,4''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</si>
  <si>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47'14,0''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</si>
  <si>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53'46,6''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</si>
  <si>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00'45,0''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</si>
  <si>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50'29,4''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</si>
  <si>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43'41,0''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</si>
  <si>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07'34,0''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</si>
  <si>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56'55,4''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</si>
  <si>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41'15,5''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</si>
  <si>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46'8,4''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</si>
  <si>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46'12,2''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</si>
  <si>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42'30,6''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</si>
  <si>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25'44,94''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</si>
  <si>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29'9,24''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</si>
  <si>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37'51,52''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</si>
  <si>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38'46,2'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</si>
  <si>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36'00''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</si>
  <si>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50'11,4''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</si>
  <si>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38'47,4''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</si>
  <si>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49'41,6''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</si>
  <si>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39'12,37''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</si>
  <si>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29'31,8''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</si>
  <si>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37'43,0''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</si>
  <si>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32'38,0''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</si>
  <si>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44'57,15"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</si>
  <si>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27'21,15''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</si>
  <si>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34'38,22''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</si>
  <si>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34'42,1''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</si>
  <si>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27'48,0''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</si>
  <si>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25'43,9''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</si>
  <si>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47'21,6''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</si>
  <si>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48'56,4''</t>
    </r>
  </si>
  <si>
    <t>oczyszczalnia ścieków - DPS w Konstantynowie Łódzkim</t>
  </si>
  <si>
    <t>oczyszczalnia ścieków bytowych w Dobieszkowie</t>
  </si>
  <si>
    <t>zakładowa oczyszczalnia ścieków  w Kraszewie</t>
  </si>
  <si>
    <t>oczyczczalnia ścieków - SUW  w Aleksandrowie Łódzkim</t>
  </si>
  <si>
    <t xml:space="preserve">oczyszczalnia ścieków  - SUW w Bełdowie </t>
  </si>
  <si>
    <t>oczyszczalnia ścieków - SUW Wydział Produkcji Wody "Sulejów" Ujęcie wody w Kalinku</t>
  </si>
  <si>
    <t>oczyszczalnia ścieków w  Leśmierzu</t>
  </si>
  <si>
    <t>oczyszczalnia ścieków w Skromnicy</t>
  </si>
  <si>
    <t>miejska oczyszczalnia ścieków  w Cedrowicach (miasto Ozorków)</t>
  </si>
  <si>
    <t>miejska oczyszczalnia ścieków w  Rudzie Bugaj (dla miasta Aleksandrów Ł)</t>
  </si>
  <si>
    <t>oczyszczalnia ścieków  w Leźnicy Wielkiej</t>
  </si>
  <si>
    <t>zakładowa oczyszczalnia ścieków w Rzgowie</t>
  </si>
  <si>
    <t>oczyszczalnia ścieków w Wygiełzowie</t>
  </si>
  <si>
    <t>oczyszczalnia ścieków  Domu Dziecka w Dąbrówce Strumiany</t>
  </si>
  <si>
    <t>oczyszczalnia ścieków - SUW w Grodzisku</t>
  </si>
  <si>
    <t>oczyszczalnia ścieków - SUW w Konstantynowie Łódzkim</t>
  </si>
  <si>
    <t xml:space="preserve">Konstantynów Łódzki 95 - 050  ul. Jana Pawła II 44 </t>
  </si>
  <si>
    <t>oczyszczalnia ścieków - SUW w Dłutowie</t>
  </si>
  <si>
    <t>oczyszczalnia ścieków wód popłucznych i wód opadowych w Aleksandrii</t>
  </si>
  <si>
    <t>oczyszczalnia ścieków Zakład Poprawczy w Konstantynowie Łódzkim</t>
  </si>
  <si>
    <t>oczyszczalnia ścieków bytowo-gospodczych w Zgierzu</t>
  </si>
  <si>
    <t>oczyszczalnia ścieków - SUW Szczekanica w Piotrkowie Tryb.</t>
  </si>
  <si>
    <t>oczyszczalnia ścieków - SUW Żwirki w Piotrkowie Tryb.</t>
  </si>
  <si>
    <t>oczyszczalnia ścieków - SUW w Koluszkach</t>
  </si>
  <si>
    <t>oczyszczalnia ścieków - SUW w Szydłowie</t>
  </si>
  <si>
    <t>oczyszczalnia ścieków - SUW w Ostrowie</t>
  </si>
  <si>
    <r>
      <t>52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00'32,9''</t>
    </r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</si>
  <si>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09'06,3''</t>
    </r>
  </si>
  <si>
    <r>
      <t>19</t>
    </r>
    <r>
      <rPr>
        <b/>
        <vertAlign val="superscript"/>
        <sz val="18"/>
        <rFont val="Symbol"/>
        <family val="1"/>
        <charset val="2"/>
      </rPr>
      <t>o</t>
    </r>
    <r>
      <rPr>
        <b/>
        <sz val="16"/>
        <rFont val="Arial"/>
        <family val="2"/>
        <charset val="238"/>
      </rPr>
      <t>53'58,63"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</si>
  <si>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17'16,18"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</si>
  <si>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8'46,88"</t>
    </r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</si>
  <si>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01'09,85"</t>
    </r>
  </si>
  <si>
    <r>
      <t>52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13'06,01"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</si>
  <si>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21'14,4''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</si>
  <si>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16'55,0''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</si>
  <si>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10'15,2''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</si>
  <si>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23'49,2''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</si>
  <si>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49'4,82''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</si>
  <si>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22'23,2''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</si>
  <si>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34'34,4''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</si>
  <si>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27'42,0''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</si>
  <si>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45'46,8''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</si>
  <si>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37'59,4''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</si>
  <si>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</si>
  <si>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23'34,2''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</si>
  <si>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27'54,6''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</si>
  <si>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40'6,6''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</si>
  <si>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38'59,4''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</si>
  <si>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28'20,2''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</si>
  <si>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24'41,4''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</si>
  <si>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23'1,2''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</si>
  <si>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59'16,6''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</si>
  <si>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37'27,6''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</si>
  <si>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39'35,58''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</si>
  <si>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41'32,7''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</si>
  <si>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56'43,3''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</si>
  <si>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51'45,2''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</si>
  <si>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54'17,6''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</si>
  <si>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50'57,0''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</si>
  <si>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48'11,0''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</si>
  <si>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46'54,0''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</si>
  <si>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58'39,6''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</si>
  <si>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06'20,9''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</si>
  <si>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06'16,0''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</si>
  <si>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06'0,0''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</si>
  <si>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12'59,1''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</si>
  <si>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05'54,0''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</si>
  <si>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35'37,2''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</si>
  <si>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37'00''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</si>
  <si>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36'13,0''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</si>
  <si>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30'40,8''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</si>
  <si>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</si>
  <si>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30'6,84''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</si>
  <si>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28'43,0''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</si>
  <si>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23'57,0''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</si>
  <si>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26'25,0''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</si>
  <si>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08'55,0''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</si>
  <si>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06'5,6''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</si>
  <si>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07'4,5''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</si>
  <si>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11'23,8''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</si>
  <si>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</si>
  <si>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09'15,4''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</si>
  <si>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11'33,07''</t>
    </r>
  </si>
  <si>
    <t>oczyszczalnia ścieków JW. W Regnach</t>
  </si>
  <si>
    <t>oczyszczalnia ścieków w Żurawi dla miasta i gminy  Biała Rawska</t>
  </si>
  <si>
    <t xml:space="preserve"> oczyszczalnia ścieków w Prusach</t>
  </si>
  <si>
    <t xml:space="preserve"> oczyszczalnia ścieków w Kaleniu</t>
  </si>
  <si>
    <t>zakładowa oczyszczalnia ścieków w Głuchowie</t>
  </si>
  <si>
    <t>miejska oczyszczalnia ścieków w Mokrej Prawej dla miasta Skierniewice</t>
  </si>
  <si>
    <t>oczyszczalnia ścieków - SUW w Skierniewicach</t>
  </si>
  <si>
    <t>zakładowa oczyszczalnia ścieków w Kutnie</t>
  </si>
  <si>
    <t xml:space="preserve"> Grupowa Oczyszczalnia Ścieków Sp. z o.o. w Kutnie ul. Lotnicza 1, 99-300 Kutno</t>
  </si>
  <si>
    <t>osiedlowa oczyszczalnia ścieków w Goślubiu</t>
  </si>
  <si>
    <t>Zakład Gospodarki Komunalnej   i Mieszkaniowej w Piątku - administrator               ul.Kutnowska 32A                                         99-120 Piątek</t>
  </si>
  <si>
    <t>oczyszczalnia ścieków - DPS w Kutnie</t>
  </si>
  <si>
    <t>oczyszczalnia ścieków - DPS w Woli Chruścińskiej</t>
  </si>
  <si>
    <t>zakładowa oczyszczalnia ścieków w Strzelcach</t>
  </si>
  <si>
    <t>miejska oczyszczalnia ścieków w Pawlikowicach dla miasta Krośniewice</t>
  </si>
  <si>
    <t>zakładowa oczyszczalnia ścieków w Rossosze</t>
  </si>
  <si>
    <t>oczyszczalnia ścieków w Strobowie</t>
  </si>
  <si>
    <t>gminna oczyszczalnia ścieków w Piątku</t>
  </si>
  <si>
    <t>oczyszczalnia ścieków - DPS w Karsznicach</t>
  </si>
  <si>
    <t>oczyszczalnia ścieków - DPS w Borówku</t>
  </si>
  <si>
    <t>zakładowa oczyszczalnia ścieków w Łowiczu</t>
  </si>
  <si>
    <t>oczyszczalnia ścieków - SUW w Krzepocinie</t>
  </si>
  <si>
    <t>SUW w Krzepocinie, 99-100 Łęczyca</t>
  </si>
  <si>
    <t>zakładowa oczyszczalnia ścieków w Garbalinie</t>
  </si>
  <si>
    <t>zakładowa oczyszczalnia ścieków w Topoli Królewskiej</t>
  </si>
  <si>
    <t>zakładowa oczyszczalnia ścieków - Leśny Z-d Doświadczalny w Rogowie</t>
  </si>
  <si>
    <t>zakładowa oczyszczalnia ścieków w Rogowie</t>
  </si>
  <si>
    <t>oczyszczalnia ścieków - DPS w Pniewie</t>
  </si>
  <si>
    <t>Dom Pomocy Społecznej w Pniewie,        99-311 Bedlno</t>
  </si>
  <si>
    <t>Pniewo 91, 99-311 Bedlno</t>
  </si>
  <si>
    <t>oczyszczalnia ścieków - DPS w Wojszycach</t>
  </si>
  <si>
    <t>Dom Pomocy Społecznej,   Wojszyce 47                                         99-311 Bedlno</t>
  </si>
  <si>
    <t>Wojszyce 47, 99-311 Bedlno</t>
  </si>
  <si>
    <t>przyszkolna oczyszczalnia ścieków w Mieczysławowie</t>
  </si>
  <si>
    <t>oczyszczalnia ścieków w Chrośnie</t>
  </si>
  <si>
    <t>zakładowa oczyszczalnia ścieków w Dobrzelinie</t>
  </si>
  <si>
    <t>osiedlowa oczyszczalnia ścieków w Błoniu-Topoli</t>
  </si>
  <si>
    <t>gminna oczyszczalnia ścieków w Witoni</t>
  </si>
  <si>
    <t>przyszkolna oczyszczalnia ścieków w Kocierzewie Południowym</t>
  </si>
  <si>
    <t xml:space="preserve">oczyszczalnia ścieków  w Nieborowie </t>
  </si>
  <si>
    <t>miejska oczyszczalnia ścieków w Żydomicach dla miasta Rawa Mazowiecka</t>
  </si>
  <si>
    <t>oczyszczalnia ścieków w Makowie</t>
  </si>
  <si>
    <t xml:space="preserve">Lasy Państwowe Nadleśnictwo Skierniewice, Maków ul Zwierzyniec 2, 96-100 Skierniewice  </t>
  </si>
  <si>
    <t xml:space="preserve">Maków ul. Zwierzyniec 2, 96-100 Skierniewice     </t>
  </si>
  <si>
    <t>zakładowa oczyszczalnia ścieków w Koziołkach</t>
  </si>
  <si>
    <t>zakładowa oczyszczalnia ścieków w Koziej Górze</t>
  </si>
  <si>
    <t>oczyszczalnia ścieków w Pniewie</t>
  </si>
  <si>
    <t xml:space="preserve">PKP S.A. Żychlin, Pniewo 7                                             99-311 Bedlno </t>
  </si>
  <si>
    <t>zakładowa oczyszczalnia ścieków w Oddziale Prod. w Niedrzewiu</t>
  </si>
  <si>
    <t>osiedlowa oczyszczalnia ścieków w Łękach Kościelnych</t>
  </si>
  <si>
    <t>osiedlowa oczyszczalnia ścieków w Kterach</t>
  </si>
  <si>
    <t>przyszkolna oczyszczalnia ścieków - Zespół Szkół w Lubani</t>
  </si>
  <si>
    <t>gminna oczyszczalnia ścieków w Kiernozi</t>
  </si>
  <si>
    <t>oczyszczalnia ścieków w Raduczu</t>
  </si>
  <si>
    <t>gminna oczyszczalnia ścieków w Słupi</t>
  </si>
  <si>
    <t>gminna oczyszczalnia ścieków w Strugienicach dla gminy Zduny</t>
  </si>
  <si>
    <t>osiedlowa oczyszczalnia ścieków w Głogowej</t>
  </si>
  <si>
    <t>osiedlowa oczyszczalnia ścieków w Korytach</t>
  </si>
  <si>
    <t>przyszkolna oczyszczalnia ścieków w Sadkowicach</t>
  </si>
  <si>
    <t>oczyszczalnia ścieków - DPS w Dąbrowie</t>
  </si>
  <si>
    <t>oczyszczalnia ścieków - DPS w Lisowicach</t>
  </si>
  <si>
    <t>oczyszczalnia ścieków -  SUW w Tomaszowie Maz.</t>
  </si>
  <si>
    <t>oczyszczalnia ścieków - DPS w Zabłotach</t>
  </si>
  <si>
    <t>oczyszczalnia ścieków - SUW w Białej Górze</t>
  </si>
  <si>
    <t>oczyszczalnia ścieków w Rasach</t>
  </si>
  <si>
    <t>oczyszczalnia ścieków - DPS w Skęczniewie</t>
  </si>
  <si>
    <t xml:space="preserve">Baza emisji zanieczyszczeń do wód powierzchniowych -  województwo łódzkie 2016 rok </t>
  </si>
  <si>
    <r>
      <t>20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06'52,2''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</si>
</sst>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00"/>
    <numFmt numFmtId="165" formatCode="0.00000"/>
    <numFmt numFmtId="166" formatCode="0.0"/>
    <numFmt numFmtId="167" formatCode="0.000000000"/>
  </numFmts>
  <fonts count="20" x14ac:knownFonts="1">
    <font>
      <sz val="10"/>
      <name val="Arial CE"/>
      <charset val="238"/>
    </font>
    <font>
      <u/>
      <sz val="5"/>
      <color indexed="12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6"/>
      <name val="Arial CE"/>
      <charset val="238"/>
    </font>
    <font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Arial"/>
      <family val="2"/>
    </font>
    <font>
      <b/>
      <vertAlign val="superscript"/>
      <sz val="16"/>
      <name val="Arial"/>
      <family val="2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b/>
      <sz val="16"/>
      <name val="Symbol"/>
      <family val="1"/>
      <charset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vertAlign val="superscript"/>
      <sz val="18"/>
      <name val="Symbol"/>
      <family val="1"/>
      <charset val="2"/>
    </font>
    <font>
      <sz val="10"/>
      <name val="Arial CE"/>
      <charset val="238"/>
    </font>
    <font>
      <b/>
      <sz val="16"/>
      <color indexed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9D2FA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  <xf numFmtId="0" fontId="5" fillId="0" borderId="0"/>
    <xf numFmtId="43" fontId="18" fillId="0" borderId="0" applyFont="0" applyFill="0" applyBorder="0" applyAlignment="0" applyProtection="0"/>
  </cellStyleXfs>
  <cellXfs count="1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  <xf numFmtId="165" fontId="8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Fill="1" applyBorder="1"/>
    <xf numFmtId="167" fontId="6" fillId="3" borderId="1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7" fontId="3" fillId="9" borderId="1" xfId="0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2" fontId="4" fillId="9" borderId="0" xfId="0" applyNumberFormat="1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/>
    <xf numFmtId="1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67" fontId="3" fillId="9" borderId="1" xfId="3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0" fontId="10" fillId="9" borderId="1" xfId="4" applyFont="1" applyFill="1" applyBorder="1" applyAlignment="1">
      <alignment horizontal="center" vertical="center" wrapText="1"/>
    </xf>
    <xf numFmtId="167" fontId="3" fillId="9" borderId="1" xfId="4" applyNumberFormat="1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167" fontId="3" fillId="10" borderId="1" xfId="4" applyNumberFormat="1" applyFont="1" applyFill="1" applyBorder="1" applyAlignment="1">
      <alignment horizontal="center" vertical="center" wrapText="1"/>
    </xf>
    <xf numFmtId="0" fontId="4" fillId="10" borderId="0" xfId="0" applyFont="1" applyFill="1" applyBorder="1"/>
    <xf numFmtId="0" fontId="7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67" fontId="13" fillId="10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3" fillId="10" borderId="1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167" fontId="3" fillId="10" borderId="1" xfId="0" applyNumberFormat="1" applyFont="1" applyFill="1" applyBorder="1" applyAlignment="1">
      <alignment horizontal="center" vertical="center" wrapText="1"/>
    </xf>
    <xf numFmtId="166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NumberFormat="1" applyFont="1" applyFill="1" applyBorder="1" applyAlignment="1">
      <alignment horizontal="center" vertical="center" wrapText="1"/>
    </xf>
    <xf numFmtId="167" fontId="3" fillId="10" borderId="1" xfId="0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7" fontId="3" fillId="11" borderId="1" xfId="4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0" fontId="4" fillId="11" borderId="0" xfId="0" applyFont="1" applyFill="1" applyBorder="1"/>
    <xf numFmtId="167" fontId="3" fillId="11" borderId="1" xfId="0" applyNumberFormat="1" applyFont="1" applyFill="1" applyBorder="1" applyAlignment="1">
      <alignment horizontal="center" vertical="center" wrapText="1"/>
    </xf>
    <xf numFmtId="3" fontId="3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167" fontId="6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2" fontId="4" fillId="12" borderId="1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2" borderId="2" xfId="0" applyNumberFormat="1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167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NumberFormat="1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 wrapText="1"/>
    </xf>
    <xf numFmtId="165" fontId="3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2" fontId="3" fillId="9" borderId="1" xfId="1" applyNumberFormat="1" applyFont="1" applyFill="1" applyBorder="1" applyAlignment="1" applyProtection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" fontId="3" fillId="9" borderId="1" xfId="0" quotePrefix="1" applyNumberFormat="1" applyFont="1" applyFill="1" applyBorder="1" applyAlignment="1">
      <alignment horizontal="center" vertical="center" wrapText="1"/>
    </xf>
    <xf numFmtId="2" fontId="13" fillId="9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1" fontId="3" fillId="12" borderId="3" xfId="0" applyNumberFormat="1" applyFont="1" applyFill="1" applyBorder="1" applyAlignment="1">
      <alignment horizontal="center" vertical="center" wrapText="1"/>
    </xf>
    <xf numFmtId="1" fontId="13" fillId="12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11" borderId="1" xfId="0" applyNumberFormat="1" applyFont="1" applyFill="1" applyBorder="1" applyAlignment="1">
      <alignment horizontal="center" vertical="center" wrapText="1"/>
    </xf>
    <xf numFmtId="49" fontId="4" fillId="12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3" fillId="9" borderId="1" xfId="1" applyNumberFormat="1" applyFont="1" applyFill="1" applyBorder="1" applyAlignment="1" applyProtection="1">
      <alignment horizontal="center" vertical="center" wrapText="1"/>
    </xf>
    <xf numFmtId="1" fontId="3" fillId="9" borderId="1" xfId="5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3" fillId="9" borderId="1" xfId="1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2" fontId="13" fillId="10" borderId="1" xfId="0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/>
    </xf>
    <xf numFmtId="2" fontId="6" fillId="10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2" fontId="3" fillId="13" borderId="1" xfId="0" applyNumberFormat="1" applyFont="1" applyFill="1" applyBorder="1" applyAlignment="1">
      <alignment horizontal="center" vertical="center" wrapText="1"/>
    </xf>
    <xf numFmtId="164" fontId="19" fillId="13" borderId="1" xfId="0" applyNumberFormat="1" applyFont="1" applyFill="1" applyBorder="1" applyAlignment="1">
      <alignment horizontal="center" vertical="center" wrapText="1"/>
    </xf>
    <xf numFmtId="164" fontId="3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/>
    </xf>
    <xf numFmtId="2" fontId="13" fillId="1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6">
    <cellStyle name="Dziesiętny" xfId="5" builtinId="3"/>
    <cellStyle name="Hiperłącze" xfId="1" builtinId="8"/>
    <cellStyle name="Hiperłącze 2" xfId="2"/>
    <cellStyle name="Normalny" xfId="0" builtinId="0"/>
    <cellStyle name="Normalny 2" xfId="3"/>
    <cellStyle name="Normalny_Arkusz1" xfId="4"/>
  </cellStyles>
  <dxfs count="0"/>
  <tableStyles count="0" defaultTableStyle="TableStyleMedium9" defaultPivotStyle="PivotStyleLight16"/>
  <colors>
    <mruColors>
      <color rgb="FFF9D2FA"/>
      <color rgb="FFFFCCCC"/>
      <color rgb="FFFFCCFF"/>
      <color rgb="FFFFFFCC"/>
      <color rgb="FFCCFFCC"/>
      <color rgb="FF66FF99"/>
      <color rgb="FFCCE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55"/>
  <sheetViews>
    <sheetView tabSelected="1" topLeftCell="L3" zoomScale="44" zoomScaleNormal="44" workbookViewId="0">
      <pane ySplit="1245" topLeftCell="A200" activePane="bottomLeft"/>
      <selection pane="bottomLeft" activeCell="AC203" sqref="AC203:AF203"/>
    </sheetView>
  </sheetViews>
  <sheetFormatPr defaultRowHeight="125.1" customHeight="1" x14ac:dyDescent="0.4"/>
  <cols>
    <col min="1" max="1" width="9.140625" style="3"/>
    <col min="2" max="2" width="21.42578125" style="115" customWidth="1"/>
    <col min="3" max="3" width="42" style="4" customWidth="1"/>
    <col min="4" max="5" width="57.28515625" style="6" customWidth="1"/>
    <col min="6" max="6" width="24.140625" style="4" customWidth="1"/>
    <col min="7" max="7" width="24.42578125" style="4" customWidth="1"/>
    <col min="8" max="8" width="31.28515625" style="4" customWidth="1"/>
    <col min="9" max="9" width="50.140625" style="6" customWidth="1"/>
    <col min="10" max="10" width="21.5703125" style="4" customWidth="1"/>
    <col min="11" max="11" width="43.140625" style="98" customWidth="1"/>
    <col min="12" max="12" width="28.7109375" style="7" customWidth="1"/>
    <col min="13" max="14" width="28.7109375" style="105" customWidth="1"/>
    <col min="15" max="15" width="28.7109375" style="125" customWidth="1"/>
    <col min="16" max="16" width="28.7109375" style="129" customWidth="1"/>
    <col min="17" max="17" width="28.7109375" style="105" customWidth="1"/>
    <col min="18" max="18" width="28.7109375" style="125" customWidth="1"/>
    <col min="19" max="19" width="28.7109375" style="129" customWidth="1"/>
    <col min="20" max="20" width="28.7109375" style="105" customWidth="1"/>
    <col min="21" max="21" width="28.7109375" style="125" customWidth="1"/>
    <col min="22" max="22" width="28.7109375" style="129" customWidth="1"/>
    <col min="23" max="23" width="28.7109375" style="105" customWidth="1"/>
    <col min="24" max="24" width="28.7109375" style="125" customWidth="1"/>
    <col min="25" max="25" width="28.7109375" style="129" customWidth="1"/>
    <col min="26" max="26" width="28.7109375" style="105" customWidth="1"/>
    <col min="27" max="27" width="28.7109375" style="125" customWidth="1"/>
    <col min="28" max="28" width="28.7109375" style="129" customWidth="1"/>
    <col min="29" max="29" width="27.7109375" style="11" customWidth="1"/>
    <col min="30" max="30" width="28" style="11" customWidth="1"/>
    <col min="31" max="32" width="28.28515625" style="8" customWidth="1"/>
    <col min="33" max="33" width="9.140625" style="3" customWidth="1"/>
    <col min="34" max="16384" width="9.140625" style="3"/>
  </cols>
  <sheetData>
    <row r="1" spans="1:32" ht="125.1" customHeight="1" x14ac:dyDescent="0.3">
      <c r="B1" s="161" t="s">
        <v>2809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AC1" s="9"/>
      <c r="AD1" s="9"/>
      <c r="AE1" s="3"/>
      <c r="AF1" s="3"/>
    </row>
    <row r="2" spans="1:32" ht="125.1" customHeight="1" x14ac:dyDescent="0.4">
      <c r="B2" s="5"/>
      <c r="AC2" s="159" t="s">
        <v>33</v>
      </c>
      <c r="AD2" s="160"/>
      <c r="AE2" s="160"/>
      <c r="AF2" s="160"/>
    </row>
    <row r="3" spans="1:32" s="5" customFormat="1" ht="125.1" customHeight="1" x14ac:dyDescent="0.2">
      <c r="A3" s="112" t="s">
        <v>2400</v>
      </c>
      <c r="B3" s="1" t="s">
        <v>2401</v>
      </c>
      <c r="C3" s="1" t="s">
        <v>1994</v>
      </c>
      <c r="D3" s="1" t="s">
        <v>222</v>
      </c>
      <c r="E3" s="1" t="s">
        <v>91</v>
      </c>
      <c r="F3" s="1" t="s">
        <v>89</v>
      </c>
      <c r="G3" s="1" t="s">
        <v>7</v>
      </c>
      <c r="H3" s="1" t="s">
        <v>11</v>
      </c>
      <c r="I3" s="1" t="s">
        <v>30</v>
      </c>
      <c r="J3" s="1" t="s">
        <v>83</v>
      </c>
      <c r="K3" s="1" t="s">
        <v>82</v>
      </c>
      <c r="L3" s="97" t="s">
        <v>49</v>
      </c>
      <c r="M3" s="106" t="s">
        <v>25</v>
      </c>
      <c r="N3" s="118" t="s">
        <v>26</v>
      </c>
      <c r="O3" s="121" t="s">
        <v>112</v>
      </c>
      <c r="P3" s="130" t="s">
        <v>50</v>
      </c>
      <c r="Q3" s="122" t="s">
        <v>27</v>
      </c>
      <c r="R3" s="133" t="s">
        <v>51</v>
      </c>
      <c r="S3" s="135" t="s">
        <v>21</v>
      </c>
      <c r="T3" s="124" t="s">
        <v>28</v>
      </c>
      <c r="U3" s="137" t="s">
        <v>57</v>
      </c>
      <c r="V3" s="138" t="s">
        <v>8</v>
      </c>
      <c r="W3" s="139" t="s">
        <v>117</v>
      </c>
      <c r="X3" s="142" t="s">
        <v>31</v>
      </c>
      <c r="Y3" s="146" t="s">
        <v>56</v>
      </c>
      <c r="Z3" s="150" t="s">
        <v>118</v>
      </c>
      <c r="AA3" s="151" t="s">
        <v>85</v>
      </c>
      <c r="AB3" s="152" t="s">
        <v>86</v>
      </c>
      <c r="AC3" s="10" t="s">
        <v>22</v>
      </c>
      <c r="AD3" s="10" t="s">
        <v>23</v>
      </c>
      <c r="AE3" s="2" t="s">
        <v>103</v>
      </c>
      <c r="AF3" s="2" t="s">
        <v>104</v>
      </c>
    </row>
    <row r="4" spans="1:32" s="17" customFormat="1" ht="125.1" customHeight="1" x14ac:dyDescent="0.2">
      <c r="A4" s="113">
        <v>1</v>
      </c>
      <c r="B4" s="21" t="s">
        <v>126</v>
      </c>
      <c r="C4" s="13" t="s">
        <v>1992</v>
      </c>
      <c r="D4" s="13" t="s">
        <v>2195</v>
      </c>
      <c r="E4" s="13" t="s">
        <v>176</v>
      </c>
      <c r="F4" s="13" t="s">
        <v>48</v>
      </c>
      <c r="G4" s="13" t="s">
        <v>45</v>
      </c>
      <c r="H4" s="13" t="s">
        <v>19</v>
      </c>
      <c r="I4" s="13" t="s">
        <v>78</v>
      </c>
      <c r="J4" s="13" t="s">
        <v>36</v>
      </c>
      <c r="K4" s="15" t="s">
        <v>58</v>
      </c>
      <c r="L4" s="22">
        <v>78114</v>
      </c>
      <c r="M4" s="22">
        <f>L4/366</f>
        <v>213.42622950819671</v>
      </c>
      <c r="N4" s="22">
        <v>1028.76</v>
      </c>
      <c r="O4" s="99">
        <f t="shared" ref="O4:O12" si="0">P4*1000/M4</f>
        <v>13.169982333512559</v>
      </c>
      <c r="P4" s="131">
        <f t="shared" ref="P4:P12" si="1">N4/366</f>
        <v>2.8108196721311476</v>
      </c>
      <c r="Q4" s="22">
        <v>5764.8131999999996</v>
      </c>
      <c r="R4" s="23">
        <f t="shared" ref="R4:R12" si="2">S4*1000/M4</f>
        <v>73.8</v>
      </c>
      <c r="S4" s="24">
        <f t="shared" ref="S4:S12" si="3">Q4/366</f>
        <v>15.750855737704917</v>
      </c>
      <c r="T4" s="22">
        <v>1407.614</v>
      </c>
      <c r="U4" s="99">
        <f>V4*1000/M4</f>
        <v>18.019996415495303</v>
      </c>
      <c r="V4" s="131">
        <f>T4/366</f>
        <v>3.8459398907103828</v>
      </c>
      <c r="W4" s="22"/>
      <c r="X4" s="23"/>
      <c r="Y4" s="24"/>
      <c r="Z4" s="22"/>
      <c r="AA4" s="23"/>
      <c r="AB4" s="24"/>
      <c r="AC4" s="25">
        <v>19.657022222222221</v>
      </c>
      <c r="AD4" s="25">
        <v>51.929294444444444</v>
      </c>
      <c r="AE4" s="21" t="s">
        <v>1833</v>
      </c>
      <c r="AF4" s="21" t="s">
        <v>1879</v>
      </c>
    </row>
    <row r="5" spans="1:32" s="19" customFormat="1" ht="125.1" customHeight="1" x14ac:dyDescent="0.2">
      <c r="A5" s="114">
        <v>2</v>
      </c>
      <c r="B5" s="21" t="s">
        <v>127</v>
      </c>
      <c r="C5" s="13" t="s">
        <v>1993</v>
      </c>
      <c r="D5" s="13" t="s">
        <v>2196</v>
      </c>
      <c r="E5" s="13" t="s">
        <v>172</v>
      </c>
      <c r="F5" s="13" t="s">
        <v>48</v>
      </c>
      <c r="G5" s="13" t="s">
        <v>100</v>
      </c>
      <c r="H5" s="13" t="s">
        <v>55</v>
      </c>
      <c r="I5" s="13" t="s">
        <v>38</v>
      </c>
      <c r="J5" s="13" t="s">
        <v>36</v>
      </c>
      <c r="K5" s="15" t="s">
        <v>59</v>
      </c>
      <c r="L5" s="22">
        <v>580674</v>
      </c>
      <c r="M5" s="22">
        <v>1586.54</v>
      </c>
      <c r="N5" s="120">
        <v>2508.52</v>
      </c>
      <c r="O5" s="23">
        <f t="shared" si="0"/>
        <v>4.3200170064547789</v>
      </c>
      <c r="P5" s="24">
        <f t="shared" si="1"/>
        <v>6.8538797814207646</v>
      </c>
      <c r="Q5" s="22">
        <v>10231.48</v>
      </c>
      <c r="R5" s="23">
        <f t="shared" si="2"/>
        <v>17.620018019071779</v>
      </c>
      <c r="S5" s="24">
        <f t="shared" si="3"/>
        <v>27.95486338797814</v>
      </c>
      <c r="T5" s="22">
        <v>7810.06</v>
      </c>
      <c r="U5" s="23">
        <f>V5*1000/M5</f>
        <v>13.449999211260909</v>
      </c>
      <c r="V5" s="24">
        <f>T5/366</f>
        <v>21.338961748633881</v>
      </c>
      <c r="W5" s="22">
        <v>20805.54</v>
      </c>
      <c r="X5" s="23">
        <f>Y5*1000/M5</f>
        <v>35.830005990972829</v>
      </c>
      <c r="Y5" s="24">
        <f>W5/366</f>
        <v>56.845737704918037</v>
      </c>
      <c r="Z5" s="22" t="s">
        <v>1103</v>
      </c>
      <c r="AA5" s="23">
        <f>AB5*1000/M5</f>
        <v>0.72000857486832026</v>
      </c>
      <c r="AB5" s="24">
        <f>Z5/366</f>
        <v>1.1423224043715847</v>
      </c>
      <c r="AC5" s="25">
        <v>19.708527777777778</v>
      </c>
      <c r="AD5" s="25">
        <v>51.973380555555558</v>
      </c>
      <c r="AE5" s="21" t="s">
        <v>1834</v>
      </c>
      <c r="AF5" s="21" t="s">
        <v>1880</v>
      </c>
    </row>
    <row r="6" spans="1:32" s="19" customFormat="1" ht="125.1" customHeight="1" x14ac:dyDescent="0.2">
      <c r="A6" s="113">
        <v>3</v>
      </c>
      <c r="B6" s="21" t="s">
        <v>128</v>
      </c>
      <c r="C6" s="13" t="s">
        <v>2661</v>
      </c>
      <c r="D6" s="13" t="s">
        <v>39</v>
      </c>
      <c r="E6" s="13" t="s">
        <v>177</v>
      </c>
      <c r="F6" s="13" t="s">
        <v>48</v>
      </c>
      <c r="G6" s="13" t="s">
        <v>45</v>
      </c>
      <c r="H6" s="13" t="s">
        <v>19</v>
      </c>
      <c r="I6" s="13" t="s">
        <v>116</v>
      </c>
      <c r="J6" s="13" t="s">
        <v>36</v>
      </c>
      <c r="K6" s="14" t="s">
        <v>60</v>
      </c>
      <c r="L6" s="36">
        <v>7054</v>
      </c>
      <c r="M6" s="36">
        <v>19.27</v>
      </c>
      <c r="N6" s="36">
        <v>74.066999999999993</v>
      </c>
      <c r="O6" s="23">
        <f t="shared" si="0"/>
        <v>10.501756744110866</v>
      </c>
      <c r="P6" s="24">
        <f t="shared" si="1"/>
        <v>0.20236885245901637</v>
      </c>
      <c r="Q6" s="36">
        <v>408.92</v>
      </c>
      <c r="R6" s="23">
        <f t="shared" si="2"/>
        <v>57.979645021424055</v>
      </c>
      <c r="S6" s="24">
        <f t="shared" si="3"/>
        <v>1.1172677595628415</v>
      </c>
      <c r="T6" s="36">
        <v>120.62</v>
      </c>
      <c r="U6" s="23">
        <f>V6*1000/M6</f>
        <v>17.10237890659339</v>
      </c>
      <c r="V6" s="24">
        <f>T6/366</f>
        <v>0.32956284153005466</v>
      </c>
      <c r="W6" s="22"/>
      <c r="X6" s="23"/>
      <c r="Y6" s="24"/>
      <c r="Z6" s="22"/>
      <c r="AA6" s="23"/>
      <c r="AB6" s="24"/>
      <c r="AC6" s="25">
        <v>19.59309722222222</v>
      </c>
      <c r="AD6" s="25">
        <v>51.853011111111115</v>
      </c>
      <c r="AE6" s="21" t="s">
        <v>1835</v>
      </c>
      <c r="AF6" s="21" t="s">
        <v>1881</v>
      </c>
    </row>
    <row r="7" spans="1:32" s="19" customFormat="1" ht="125.1" customHeight="1" x14ac:dyDescent="0.2">
      <c r="A7" s="114">
        <v>4</v>
      </c>
      <c r="B7" s="21" t="s">
        <v>129</v>
      </c>
      <c r="C7" s="13" t="s">
        <v>2132</v>
      </c>
      <c r="D7" s="13" t="s">
        <v>244</v>
      </c>
      <c r="E7" s="13" t="s">
        <v>106</v>
      </c>
      <c r="F7" s="13" t="s">
        <v>94</v>
      </c>
      <c r="G7" s="13" t="s">
        <v>100</v>
      </c>
      <c r="H7" s="13" t="s">
        <v>102</v>
      </c>
      <c r="I7" s="13" t="s">
        <v>1031</v>
      </c>
      <c r="J7" s="13" t="s">
        <v>36</v>
      </c>
      <c r="K7" s="15" t="s">
        <v>61</v>
      </c>
      <c r="L7" s="22">
        <v>204692</v>
      </c>
      <c r="M7" s="22">
        <v>559.27</v>
      </c>
      <c r="N7" s="22">
        <v>869.94100000000003</v>
      </c>
      <c r="O7" s="23">
        <f t="shared" si="0"/>
        <v>4.2499829744883089</v>
      </c>
      <c r="P7" s="24">
        <f t="shared" si="1"/>
        <v>2.3768879781420766</v>
      </c>
      <c r="Q7" s="22">
        <v>9467.0049999999992</v>
      </c>
      <c r="R7" s="23">
        <f t="shared" si="2"/>
        <v>46.249814722372776</v>
      </c>
      <c r="S7" s="24">
        <f t="shared" si="3"/>
        <v>25.866133879781419</v>
      </c>
      <c r="T7" s="22">
        <v>1284.44</v>
      </c>
      <c r="U7" s="23">
        <f>V7*1000/M7</f>
        <v>6.2749636259835597</v>
      </c>
      <c r="V7" s="24">
        <f>T7/366</f>
        <v>3.5093989071038254</v>
      </c>
      <c r="W7" s="22"/>
      <c r="X7" s="23"/>
      <c r="Y7" s="24"/>
      <c r="Z7" s="22"/>
      <c r="AA7" s="23"/>
      <c r="AB7" s="24"/>
      <c r="AC7" s="25">
        <v>19.67368888888889</v>
      </c>
      <c r="AD7" s="25">
        <v>51.95364444444445</v>
      </c>
      <c r="AE7" s="21" t="s">
        <v>1836</v>
      </c>
      <c r="AF7" s="21" t="s">
        <v>1882</v>
      </c>
    </row>
    <row r="8" spans="1:32" s="19" customFormat="1" ht="125.1" customHeight="1" x14ac:dyDescent="0.2">
      <c r="A8" s="113">
        <v>5</v>
      </c>
      <c r="B8" s="21" t="s">
        <v>130</v>
      </c>
      <c r="C8" s="13" t="s">
        <v>2662</v>
      </c>
      <c r="D8" s="20" t="s">
        <v>192</v>
      </c>
      <c r="E8" s="20" t="s">
        <v>34</v>
      </c>
      <c r="F8" s="13" t="s">
        <v>47</v>
      </c>
      <c r="G8" s="13" t="s">
        <v>95</v>
      </c>
      <c r="H8" s="13" t="s">
        <v>19</v>
      </c>
      <c r="I8" s="13" t="s">
        <v>238</v>
      </c>
      <c r="J8" s="13" t="s">
        <v>101</v>
      </c>
      <c r="K8" s="13" t="s">
        <v>72</v>
      </c>
      <c r="L8" s="22">
        <v>74094</v>
      </c>
      <c r="M8" s="22">
        <v>202.44</v>
      </c>
      <c r="N8" s="22">
        <v>609.053</v>
      </c>
      <c r="O8" s="23">
        <f t="shared" si="0"/>
        <v>8.2201108228249247</v>
      </c>
      <c r="P8" s="24">
        <f t="shared" si="1"/>
        <v>1.6640792349726776</v>
      </c>
      <c r="Q8" s="22">
        <v>1475.95</v>
      </c>
      <c r="R8" s="23">
        <f t="shared" si="2"/>
        <v>19.920224625686838</v>
      </c>
      <c r="S8" s="24">
        <f t="shared" si="3"/>
        <v>4.0326502732240437</v>
      </c>
      <c r="T8" s="22">
        <v>792.80600000000004</v>
      </c>
      <c r="U8" s="23">
        <f>V8*1000/M8</f>
        <v>10.700141335812379</v>
      </c>
      <c r="V8" s="24">
        <f>T8/366</f>
        <v>2.1661366120218579</v>
      </c>
      <c r="W8" s="22"/>
      <c r="X8" s="23"/>
      <c r="Y8" s="24"/>
      <c r="Z8" s="22"/>
      <c r="AA8" s="23"/>
      <c r="AB8" s="24"/>
      <c r="AC8" s="25">
        <v>19.657499999999999</v>
      </c>
      <c r="AD8" s="25">
        <v>51.710555555555558</v>
      </c>
      <c r="AE8" s="21" t="s">
        <v>1837</v>
      </c>
      <c r="AF8" s="21" t="s">
        <v>1883</v>
      </c>
    </row>
    <row r="9" spans="1:32" s="19" customFormat="1" ht="125.1" customHeight="1" x14ac:dyDescent="0.2">
      <c r="A9" s="114">
        <v>6</v>
      </c>
      <c r="B9" s="21" t="s">
        <v>131</v>
      </c>
      <c r="C9" s="13" t="s">
        <v>2663</v>
      </c>
      <c r="D9" s="13" t="s">
        <v>2197</v>
      </c>
      <c r="E9" s="13" t="s">
        <v>9</v>
      </c>
      <c r="F9" s="13" t="s">
        <v>48</v>
      </c>
      <c r="G9" s="13" t="s">
        <v>10</v>
      </c>
      <c r="H9" s="13" t="s">
        <v>102</v>
      </c>
      <c r="I9" s="13" t="s">
        <v>77</v>
      </c>
      <c r="J9" s="13" t="s">
        <v>36</v>
      </c>
      <c r="K9" s="13" t="s">
        <v>73</v>
      </c>
      <c r="L9" s="22">
        <v>3250</v>
      </c>
      <c r="M9" s="22">
        <v>8.8800000000000008</v>
      </c>
      <c r="N9" s="22">
        <v>5.5</v>
      </c>
      <c r="O9" s="23">
        <f t="shared" si="0"/>
        <v>1.6922660365283313</v>
      </c>
      <c r="P9" s="24">
        <f t="shared" si="1"/>
        <v>1.5027322404371584E-2</v>
      </c>
      <c r="Q9" s="22">
        <v>30.55</v>
      </c>
      <c r="R9" s="23">
        <f t="shared" si="2"/>
        <v>9.3997686210800957</v>
      </c>
      <c r="S9" s="24">
        <f t="shared" si="3"/>
        <v>8.3469945355191255E-2</v>
      </c>
      <c r="T9" s="22"/>
      <c r="U9" s="23"/>
      <c r="V9" s="24"/>
      <c r="W9" s="22"/>
      <c r="X9" s="23"/>
      <c r="Y9" s="24"/>
      <c r="Z9" s="22"/>
      <c r="AA9" s="23"/>
      <c r="AB9" s="24"/>
      <c r="AC9" s="25">
        <v>19.291419444444447</v>
      </c>
      <c r="AD9" s="25">
        <v>51.81166666666666</v>
      </c>
      <c r="AE9" s="21" t="s">
        <v>1838</v>
      </c>
      <c r="AF9" s="21" t="s">
        <v>1884</v>
      </c>
    </row>
    <row r="10" spans="1:32" s="19" customFormat="1" ht="125.1" customHeight="1" x14ac:dyDescent="0.2">
      <c r="A10" s="113">
        <v>7</v>
      </c>
      <c r="B10" s="21" t="s">
        <v>132</v>
      </c>
      <c r="C10" s="13" t="s">
        <v>2664</v>
      </c>
      <c r="D10" s="13" t="s">
        <v>2198</v>
      </c>
      <c r="E10" s="13" t="s">
        <v>75</v>
      </c>
      <c r="F10" s="13" t="s">
        <v>48</v>
      </c>
      <c r="G10" s="13" t="s">
        <v>10</v>
      </c>
      <c r="H10" s="13" t="s">
        <v>102</v>
      </c>
      <c r="I10" s="13" t="s">
        <v>76</v>
      </c>
      <c r="J10" s="13" t="s">
        <v>105</v>
      </c>
      <c r="K10" s="13" t="s">
        <v>62</v>
      </c>
      <c r="L10" s="22">
        <v>1248</v>
      </c>
      <c r="M10" s="22">
        <v>3.41</v>
      </c>
      <c r="N10" s="22">
        <v>1.6220000000000001</v>
      </c>
      <c r="O10" s="23">
        <f t="shared" si="0"/>
        <v>1.2996170055926799</v>
      </c>
      <c r="P10" s="24">
        <f t="shared" si="1"/>
        <v>4.4316939890710382E-3</v>
      </c>
      <c r="Q10" s="22">
        <v>14.766</v>
      </c>
      <c r="R10" s="23">
        <f t="shared" si="2"/>
        <v>11.831161963367144</v>
      </c>
      <c r="S10" s="24">
        <f t="shared" si="3"/>
        <v>4.0344262295081965E-2</v>
      </c>
      <c r="T10" s="22">
        <v>9.11</v>
      </c>
      <c r="U10" s="23">
        <f t="shared" ref="U10:U15" si="4">V10*1000/M10</f>
        <v>7.2993285579218945</v>
      </c>
      <c r="V10" s="24">
        <f t="shared" ref="V10:V15" si="5">T10/366</f>
        <v>2.489071038251366E-2</v>
      </c>
      <c r="W10" s="22"/>
      <c r="X10" s="23"/>
      <c r="Y10" s="24"/>
      <c r="Z10" s="22"/>
      <c r="AA10" s="23"/>
      <c r="AB10" s="24"/>
      <c r="AC10" s="25">
        <v>19.186280555555555</v>
      </c>
      <c r="AD10" s="25">
        <v>51.825319444444446</v>
      </c>
      <c r="AE10" s="21" t="s">
        <v>225</v>
      </c>
      <c r="AF10" s="21" t="s">
        <v>1102</v>
      </c>
    </row>
    <row r="11" spans="1:32" s="19" customFormat="1" ht="125.1" customHeight="1" x14ac:dyDescent="0.2">
      <c r="A11" s="114">
        <v>8</v>
      </c>
      <c r="B11" s="21" t="s">
        <v>133</v>
      </c>
      <c r="C11" s="13" t="s">
        <v>2665</v>
      </c>
      <c r="D11" s="13" t="s">
        <v>2199</v>
      </c>
      <c r="E11" s="13" t="s">
        <v>2290</v>
      </c>
      <c r="F11" s="13" t="s">
        <v>47</v>
      </c>
      <c r="G11" s="13" t="s">
        <v>97</v>
      </c>
      <c r="H11" s="13" t="s">
        <v>19</v>
      </c>
      <c r="I11" s="13" t="s">
        <v>173</v>
      </c>
      <c r="J11" s="13" t="s">
        <v>29</v>
      </c>
      <c r="K11" s="13" t="s">
        <v>71</v>
      </c>
      <c r="L11" s="21">
        <v>220039</v>
      </c>
      <c r="M11" s="22">
        <v>601.19899999999996</v>
      </c>
      <c r="N11" s="22">
        <v>587.50400000000002</v>
      </c>
      <c r="O11" s="23">
        <f t="shared" si="0"/>
        <v>2.6700014234760037</v>
      </c>
      <c r="P11" s="24">
        <f t="shared" si="1"/>
        <v>1.6052021857923497</v>
      </c>
      <c r="Q11" s="22">
        <v>2970.53</v>
      </c>
      <c r="R11" s="23">
        <f t="shared" si="2"/>
        <v>13.500026090849039</v>
      </c>
      <c r="S11" s="24">
        <f t="shared" si="3"/>
        <v>8.1162021857923499</v>
      </c>
      <c r="T11" s="22">
        <v>1100.1949999999999</v>
      </c>
      <c r="U11" s="23">
        <f t="shared" si="4"/>
        <v>5.0000037720614356</v>
      </c>
      <c r="V11" s="24">
        <f t="shared" si="5"/>
        <v>3.0059972677595628</v>
      </c>
      <c r="W11" s="22"/>
      <c r="X11" s="23"/>
      <c r="Y11" s="24"/>
      <c r="Z11" s="22"/>
      <c r="AA11" s="23"/>
      <c r="AB11" s="24"/>
      <c r="AC11" s="25">
        <v>19.534444444444446</v>
      </c>
      <c r="AD11" s="25">
        <v>51.646666666666668</v>
      </c>
      <c r="AE11" s="27" t="s">
        <v>2391</v>
      </c>
      <c r="AF11" s="27" t="s">
        <v>2392</v>
      </c>
    </row>
    <row r="12" spans="1:32" s="19" customFormat="1" ht="125.1" customHeight="1" x14ac:dyDescent="0.2">
      <c r="A12" s="113">
        <v>9</v>
      </c>
      <c r="B12" s="21" t="s">
        <v>134</v>
      </c>
      <c r="C12" s="13" t="s">
        <v>121</v>
      </c>
      <c r="D12" s="13" t="s">
        <v>2200</v>
      </c>
      <c r="E12" s="13" t="s">
        <v>2291</v>
      </c>
      <c r="F12" s="13" t="s">
        <v>47</v>
      </c>
      <c r="G12" s="13" t="s">
        <v>95</v>
      </c>
      <c r="H12" s="13" t="s">
        <v>19</v>
      </c>
      <c r="I12" s="13" t="s">
        <v>90</v>
      </c>
      <c r="J12" s="13" t="s">
        <v>101</v>
      </c>
      <c r="K12" s="13" t="s">
        <v>72</v>
      </c>
      <c r="L12" s="21">
        <v>334117</v>
      </c>
      <c r="M12" s="22">
        <v>912.89</v>
      </c>
      <c r="N12" s="22">
        <v>2171.7600000000002</v>
      </c>
      <c r="O12" s="23">
        <f t="shared" si="0"/>
        <v>6.4999841073987872</v>
      </c>
      <c r="P12" s="24">
        <f t="shared" si="1"/>
        <v>5.933770491803279</v>
      </c>
      <c r="Q12" s="22">
        <v>13180.92</v>
      </c>
      <c r="R12" s="23">
        <f t="shared" si="2"/>
        <v>39.449925645971383</v>
      </c>
      <c r="S12" s="24">
        <f t="shared" si="3"/>
        <v>36.013442622950819</v>
      </c>
      <c r="T12" s="22">
        <v>2783.19</v>
      </c>
      <c r="U12" s="23">
        <f t="shared" si="4"/>
        <v>8.3299677532836167</v>
      </c>
      <c r="V12" s="24">
        <f t="shared" si="5"/>
        <v>7.6043442622950819</v>
      </c>
      <c r="W12" s="22"/>
      <c r="X12" s="23"/>
      <c r="Y12" s="24"/>
      <c r="Z12" s="22"/>
      <c r="AA12" s="23"/>
      <c r="AB12" s="24"/>
      <c r="AC12" s="25">
        <v>19.649722222222223</v>
      </c>
      <c r="AD12" s="25">
        <v>51.716388888888893</v>
      </c>
      <c r="AE12" s="21" t="s">
        <v>226</v>
      </c>
      <c r="AF12" s="21" t="s">
        <v>227</v>
      </c>
    </row>
    <row r="13" spans="1:32" s="19" customFormat="1" ht="125.1" customHeight="1" x14ac:dyDescent="0.2">
      <c r="A13" s="114">
        <v>10</v>
      </c>
      <c r="B13" s="21" t="s">
        <v>135</v>
      </c>
      <c r="C13" s="13" t="s">
        <v>2660</v>
      </c>
      <c r="D13" s="13" t="s">
        <v>2201</v>
      </c>
      <c r="E13" s="13" t="s">
        <v>2292</v>
      </c>
      <c r="F13" s="13" t="s">
        <v>96</v>
      </c>
      <c r="G13" s="13" t="s">
        <v>1010</v>
      </c>
      <c r="H13" s="13" t="s">
        <v>19</v>
      </c>
      <c r="I13" s="13" t="s">
        <v>88</v>
      </c>
      <c r="J13" s="13" t="s">
        <v>105</v>
      </c>
      <c r="K13" s="20" t="s">
        <v>67</v>
      </c>
      <c r="L13" s="22">
        <v>10334</v>
      </c>
      <c r="M13" s="22">
        <v>28.23</v>
      </c>
      <c r="N13" s="22">
        <v>21.7014</v>
      </c>
      <c r="O13" s="23">
        <f>P13*1000/M13</f>
        <v>2.1003699122547226</v>
      </c>
      <c r="P13" s="24">
        <f>N13/366</f>
        <v>5.9293442622950818E-2</v>
      </c>
      <c r="Q13" s="22">
        <v>132.27520000000001</v>
      </c>
      <c r="R13" s="23">
        <f>S13*1000/M13</f>
        <v>12.802254703266883</v>
      </c>
      <c r="S13" s="24">
        <f>Q13/366</f>
        <v>0.36140765027322408</v>
      </c>
      <c r="T13" s="22">
        <v>20.667999999999999</v>
      </c>
      <c r="U13" s="23">
        <f t="shared" si="4"/>
        <v>2.00035229738545</v>
      </c>
      <c r="V13" s="24">
        <f t="shared" si="5"/>
        <v>5.6469945355191252E-2</v>
      </c>
      <c r="W13" s="22"/>
      <c r="X13" s="23"/>
      <c r="Y13" s="24"/>
      <c r="Z13" s="22"/>
      <c r="AA13" s="23"/>
      <c r="AB13" s="24"/>
      <c r="AC13" s="25">
        <v>19.283405555555557</v>
      </c>
      <c r="AD13" s="25">
        <v>51.752813888888888</v>
      </c>
      <c r="AE13" s="21" t="s">
        <v>1839</v>
      </c>
      <c r="AF13" s="26" t="s">
        <v>1885</v>
      </c>
    </row>
    <row r="14" spans="1:32" s="19" customFormat="1" ht="144" customHeight="1" x14ac:dyDescent="0.2">
      <c r="A14" s="113">
        <v>11</v>
      </c>
      <c r="B14" s="21" t="s">
        <v>136</v>
      </c>
      <c r="C14" s="13" t="s">
        <v>2666</v>
      </c>
      <c r="D14" s="13" t="s">
        <v>250</v>
      </c>
      <c r="E14" s="13" t="s">
        <v>2293</v>
      </c>
      <c r="F14" s="13" t="s">
        <v>48</v>
      </c>
      <c r="G14" s="13" t="s">
        <v>93</v>
      </c>
      <c r="H14" s="13" t="s">
        <v>19</v>
      </c>
      <c r="I14" s="13" t="s">
        <v>120</v>
      </c>
      <c r="J14" s="13" t="s">
        <v>36</v>
      </c>
      <c r="K14" s="15" t="s">
        <v>63</v>
      </c>
      <c r="L14" s="22">
        <v>29665</v>
      </c>
      <c r="M14" s="22">
        <v>81.05</v>
      </c>
      <c r="N14" s="22">
        <v>660.04600000000005</v>
      </c>
      <c r="O14" s="23">
        <f>P14*1000/M14</f>
        <v>22.250516614246759</v>
      </c>
      <c r="P14" s="24">
        <f>N14/366</f>
        <v>1.8034043715846997</v>
      </c>
      <c r="Q14" s="22">
        <v>3552.38</v>
      </c>
      <c r="R14" s="23">
        <f>S14*1000/M14</f>
        <v>119.75269937264659</v>
      </c>
      <c r="S14" s="24">
        <f>Q14/366</f>
        <v>9.7059562841530056</v>
      </c>
      <c r="T14" s="22">
        <v>1171.77</v>
      </c>
      <c r="U14" s="23">
        <f t="shared" si="4"/>
        <v>39.501016373216288</v>
      </c>
      <c r="V14" s="24">
        <f t="shared" si="5"/>
        <v>3.2015573770491801</v>
      </c>
      <c r="W14" s="22"/>
      <c r="X14" s="23"/>
      <c r="Y14" s="24"/>
      <c r="Z14" s="22"/>
      <c r="AA14" s="23"/>
      <c r="AB14" s="24"/>
      <c r="AC14" s="25">
        <v>19.276824999999999</v>
      </c>
      <c r="AD14" s="25">
        <v>52.025097222222222</v>
      </c>
      <c r="AE14" s="21" t="s">
        <v>1840</v>
      </c>
      <c r="AF14" s="26" t="s">
        <v>1886</v>
      </c>
    </row>
    <row r="15" spans="1:32" s="19" customFormat="1" ht="144" customHeight="1" x14ac:dyDescent="0.2">
      <c r="A15" s="114">
        <v>12</v>
      </c>
      <c r="B15" s="21" t="s">
        <v>137</v>
      </c>
      <c r="C15" s="13" t="s">
        <v>2667</v>
      </c>
      <c r="D15" s="13" t="s">
        <v>2202</v>
      </c>
      <c r="E15" s="13" t="s">
        <v>2294</v>
      </c>
      <c r="F15" s="13" t="s">
        <v>48</v>
      </c>
      <c r="G15" s="13" t="s">
        <v>93</v>
      </c>
      <c r="H15" s="13" t="s">
        <v>19</v>
      </c>
      <c r="I15" s="16" t="s">
        <v>249</v>
      </c>
      <c r="J15" s="13" t="s">
        <v>36</v>
      </c>
      <c r="K15" s="15" t="s">
        <v>1055</v>
      </c>
      <c r="L15" s="22">
        <v>2290</v>
      </c>
      <c r="M15" s="22">
        <v>6.26</v>
      </c>
      <c r="N15" s="22">
        <v>37.563000000000002</v>
      </c>
      <c r="O15" s="23">
        <f>P15*1000/M15</f>
        <v>16.394752003352014</v>
      </c>
      <c r="P15" s="24">
        <f>N15/366</f>
        <v>0.10263114754098361</v>
      </c>
      <c r="Q15" s="22">
        <v>182.042</v>
      </c>
      <c r="R15" s="23">
        <f>S15*1000/M15</f>
        <v>79.454075664728776</v>
      </c>
      <c r="S15" s="24">
        <f>Q15/366</f>
        <v>0.49738251366120217</v>
      </c>
      <c r="T15" s="22">
        <v>59.8</v>
      </c>
      <c r="U15" s="23">
        <f t="shared" si="4"/>
        <v>26.100315997136825</v>
      </c>
      <c r="V15" s="24">
        <f t="shared" si="5"/>
        <v>0.16338797814207651</v>
      </c>
      <c r="W15" s="22"/>
      <c r="X15" s="23"/>
      <c r="Y15" s="24"/>
      <c r="Z15" s="22"/>
      <c r="AA15" s="23"/>
      <c r="AB15" s="24"/>
      <c r="AC15" s="25">
        <v>19.183250000000001</v>
      </c>
      <c r="AD15" s="25">
        <v>52.010805555555557</v>
      </c>
      <c r="AE15" s="21" t="s">
        <v>1841</v>
      </c>
      <c r="AF15" s="26" t="s">
        <v>1887</v>
      </c>
    </row>
    <row r="16" spans="1:32" s="19" customFormat="1" ht="121.5" customHeight="1" x14ac:dyDescent="0.2">
      <c r="A16" s="113">
        <v>13</v>
      </c>
      <c r="B16" s="21" t="s">
        <v>138</v>
      </c>
      <c r="C16" s="13" t="s">
        <v>109</v>
      </c>
      <c r="D16" s="13" t="s">
        <v>0</v>
      </c>
      <c r="E16" s="13" t="s">
        <v>111</v>
      </c>
      <c r="F16" s="13" t="s">
        <v>99</v>
      </c>
      <c r="G16" s="13" t="s">
        <v>99</v>
      </c>
      <c r="H16" s="13" t="s">
        <v>55</v>
      </c>
      <c r="I16" s="13" t="s">
        <v>43</v>
      </c>
      <c r="J16" s="13" t="s">
        <v>105</v>
      </c>
      <c r="K16" s="20" t="s">
        <v>67</v>
      </c>
      <c r="L16" s="100">
        <v>61560943</v>
      </c>
      <c r="M16" s="22">
        <v>168199.29800000001</v>
      </c>
      <c r="N16" s="119">
        <v>493103.15299999999</v>
      </c>
      <c r="O16" s="23">
        <f>P16*1000/M16</f>
        <v>8.0099999841672336</v>
      </c>
      <c r="P16" s="24">
        <f>N16/366</f>
        <v>1347.2763743169398</v>
      </c>
      <c r="Q16" s="101">
        <v>3010945.7220000001</v>
      </c>
      <c r="R16" s="23">
        <f>S16*1000/M16</f>
        <v>48.909999943862459</v>
      </c>
      <c r="S16" s="24">
        <f>Q16/366</f>
        <v>8226.6276557377059</v>
      </c>
      <c r="T16" s="22">
        <v>877243.43799999997</v>
      </c>
      <c r="U16" s="23">
        <f>V16*1000/M16</f>
        <v>14.249999988320518</v>
      </c>
      <c r="V16" s="24">
        <f>T16/366</f>
        <v>2396.8399945355191</v>
      </c>
      <c r="W16" s="22">
        <v>419229.8</v>
      </c>
      <c r="X16" s="23">
        <f>Y16*1000/M16</f>
        <v>6.8099963890566171</v>
      </c>
      <c r="Y16" s="24">
        <f>W16/366</f>
        <v>1145.4366120218579</v>
      </c>
      <c r="Z16" s="22">
        <v>30164.81</v>
      </c>
      <c r="AA16" s="23">
        <f>AB16*1000/M16</f>
        <v>0.48999915363024987</v>
      </c>
      <c r="AB16" s="24">
        <f>Z16/366</f>
        <v>82.417513661202193</v>
      </c>
      <c r="AC16" s="25">
        <v>19.343783333333331</v>
      </c>
      <c r="AD16" s="25">
        <v>51.726805555555558</v>
      </c>
      <c r="AE16" s="21" t="s">
        <v>1842</v>
      </c>
      <c r="AF16" s="26" t="s">
        <v>1888</v>
      </c>
    </row>
    <row r="17" spans="1:32" s="19" customFormat="1" ht="156" customHeight="1" x14ac:dyDescent="0.2">
      <c r="A17" s="114">
        <v>14</v>
      </c>
      <c r="B17" s="21" t="s">
        <v>139</v>
      </c>
      <c r="C17" s="13" t="s">
        <v>2133</v>
      </c>
      <c r="D17" s="13" t="s">
        <v>87</v>
      </c>
      <c r="E17" s="13" t="s">
        <v>32</v>
      </c>
      <c r="F17" s="13" t="s">
        <v>48</v>
      </c>
      <c r="G17" s="13" t="s">
        <v>37</v>
      </c>
      <c r="H17" s="13" t="s">
        <v>19</v>
      </c>
      <c r="I17" s="13" t="s">
        <v>107</v>
      </c>
      <c r="J17" s="13" t="s">
        <v>29</v>
      </c>
      <c r="K17" s="13" t="s">
        <v>64</v>
      </c>
      <c r="L17" s="22">
        <v>21548</v>
      </c>
      <c r="M17" s="22">
        <v>58.9</v>
      </c>
      <c r="N17" s="22">
        <v>450.4</v>
      </c>
      <c r="O17" s="23">
        <f>P17*1000/M17</f>
        <v>20.89305760434932</v>
      </c>
      <c r="P17" s="24">
        <f>N17/366</f>
        <v>1.2306010928961748</v>
      </c>
      <c r="Q17" s="22">
        <v>1556.84</v>
      </c>
      <c r="R17" s="23">
        <f>S17*1000/M17</f>
        <v>72.218356573612766</v>
      </c>
      <c r="S17" s="24">
        <f>Q17/366</f>
        <v>4.2536612021857918</v>
      </c>
      <c r="T17" s="22">
        <v>381.39960000000002</v>
      </c>
      <c r="U17" s="23">
        <v>17.7</v>
      </c>
      <c r="V17" s="24">
        <v>1.1200000000000001</v>
      </c>
      <c r="W17" s="22"/>
      <c r="X17" s="23"/>
      <c r="Y17" s="24"/>
      <c r="Z17" s="22"/>
      <c r="AA17" s="23"/>
      <c r="AB17" s="24"/>
      <c r="AC17" s="25">
        <v>19.126797222222223</v>
      </c>
      <c r="AD17" s="25">
        <v>52.007961111111108</v>
      </c>
      <c r="AE17" s="27" t="s">
        <v>1843</v>
      </c>
      <c r="AF17" s="27" t="s">
        <v>1889</v>
      </c>
    </row>
    <row r="18" spans="1:32" s="19" customFormat="1" ht="125.1" customHeight="1" x14ac:dyDescent="0.2">
      <c r="A18" s="113">
        <v>15</v>
      </c>
      <c r="B18" s="21" t="s">
        <v>140</v>
      </c>
      <c r="C18" s="13" t="s">
        <v>2668</v>
      </c>
      <c r="D18" s="13" t="s">
        <v>122</v>
      </c>
      <c r="E18" s="13" t="s">
        <v>179</v>
      </c>
      <c r="F18" s="13" t="s">
        <v>48</v>
      </c>
      <c r="G18" s="13" t="s">
        <v>93</v>
      </c>
      <c r="H18" s="13" t="s">
        <v>55</v>
      </c>
      <c r="I18" s="13" t="s">
        <v>193</v>
      </c>
      <c r="J18" s="13" t="s">
        <v>36</v>
      </c>
      <c r="K18" s="15" t="s">
        <v>63</v>
      </c>
      <c r="L18" s="22">
        <v>1828500</v>
      </c>
      <c r="M18" s="22">
        <v>4995.8999999999996</v>
      </c>
      <c r="N18" s="22">
        <v>37941.375</v>
      </c>
      <c r="O18" s="23">
        <f t="shared" ref="O18:O24" si="6">P18*1000/M18</f>
        <v>20.750006808861954</v>
      </c>
      <c r="P18" s="24">
        <f t="shared" ref="P18:P23" si="7">N18/366</f>
        <v>103.66495901639344</v>
      </c>
      <c r="Q18" s="22">
        <v>166545.86900000001</v>
      </c>
      <c r="R18" s="23">
        <f t="shared" ref="R18:R23" si="8">S18*1000/M18</f>
        <v>91.083359939850141</v>
      </c>
      <c r="S18" s="24">
        <f t="shared" ref="S18:S23" si="9">Q18/366</f>
        <v>455.0433579234973</v>
      </c>
      <c r="T18" s="22">
        <v>38892.195</v>
      </c>
      <c r="U18" s="23">
        <f>V18*1000/P18</f>
        <v>1025.0602409638554</v>
      </c>
      <c r="V18" s="24">
        <f t="shared" ref="V18:V23" si="10">T18/366</f>
        <v>106.26282786885245</v>
      </c>
      <c r="W18" s="22">
        <v>22490.5</v>
      </c>
      <c r="X18" s="23">
        <f>Y18*1000/M18</f>
        <v>12.299976691269356</v>
      </c>
      <c r="Y18" s="24">
        <f t="shared" ref="Y18" si="11">W18/366</f>
        <v>61.449453551912569</v>
      </c>
      <c r="Z18" s="22">
        <v>420.55</v>
      </c>
      <c r="AA18" s="23">
        <f>AB18*1000/M18</f>
        <v>0.22999734098900995</v>
      </c>
      <c r="AB18" s="24">
        <f t="shared" ref="AB18" si="12">Z18/366</f>
        <v>1.1490437158469946</v>
      </c>
      <c r="AC18" s="25">
        <v>19.279313888888886</v>
      </c>
      <c r="AD18" s="25">
        <v>51.982066666666668</v>
      </c>
      <c r="AE18" s="27" t="s">
        <v>2393</v>
      </c>
      <c r="AF18" s="27" t="s">
        <v>2394</v>
      </c>
    </row>
    <row r="19" spans="1:32" s="19" customFormat="1" ht="125.1" customHeight="1" x14ac:dyDescent="0.2">
      <c r="A19" s="114">
        <v>16</v>
      </c>
      <c r="B19" s="21" t="s">
        <v>141</v>
      </c>
      <c r="C19" s="13" t="s">
        <v>1997</v>
      </c>
      <c r="D19" s="13" t="s">
        <v>180</v>
      </c>
      <c r="E19" s="13" t="s">
        <v>114</v>
      </c>
      <c r="F19" s="13" t="s">
        <v>48</v>
      </c>
      <c r="G19" s="13" t="s">
        <v>44</v>
      </c>
      <c r="H19" s="13" t="s">
        <v>55</v>
      </c>
      <c r="I19" s="13" t="s">
        <v>79</v>
      </c>
      <c r="J19" s="13" t="s">
        <v>29</v>
      </c>
      <c r="K19" s="13" t="s">
        <v>64</v>
      </c>
      <c r="L19" s="36">
        <v>26757</v>
      </c>
      <c r="M19" s="22">
        <v>73.11</v>
      </c>
      <c r="N19" s="22">
        <v>288.976</v>
      </c>
      <c r="O19" s="23">
        <f t="shared" si="6"/>
        <v>10.799506395408372</v>
      </c>
      <c r="P19" s="24">
        <f t="shared" si="7"/>
        <v>0.78955191256830604</v>
      </c>
      <c r="Q19" s="22">
        <v>682.30399999999997</v>
      </c>
      <c r="R19" s="23">
        <f t="shared" si="8"/>
        <v>25.498817935097424</v>
      </c>
      <c r="S19" s="24">
        <f t="shared" si="9"/>
        <v>1.8642185792349726</v>
      </c>
      <c r="T19" s="22">
        <v>387.98</v>
      </c>
      <c r="U19" s="23">
        <f t="shared" ref="U19:U26" si="13">V19*1000/M19</f>
        <v>14.499448020910179</v>
      </c>
      <c r="V19" s="24">
        <f t="shared" si="10"/>
        <v>1.0600546448087431</v>
      </c>
      <c r="W19" s="22"/>
      <c r="X19" s="23"/>
      <c r="Y19" s="24"/>
      <c r="Z19" s="22"/>
      <c r="AA19" s="23"/>
      <c r="AB19" s="24"/>
      <c r="AC19" s="25">
        <v>19.201111111111111</v>
      </c>
      <c r="AD19" s="25">
        <v>51.954444444444448</v>
      </c>
      <c r="AE19" s="21" t="s">
        <v>1844</v>
      </c>
      <c r="AF19" s="26" t="s">
        <v>1890</v>
      </c>
    </row>
    <row r="20" spans="1:32" s="19" customFormat="1" ht="125.1" customHeight="1" x14ac:dyDescent="0.2">
      <c r="A20" s="113">
        <v>17</v>
      </c>
      <c r="B20" s="21" t="s">
        <v>142</v>
      </c>
      <c r="C20" s="13" t="s">
        <v>2134</v>
      </c>
      <c r="D20" s="13" t="s">
        <v>180</v>
      </c>
      <c r="E20" s="13" t="s">
        <v>20</v>
      </c>
      <c r="F20" s="13" t="s">
        <v>48</v>
      </c>
      <c r="G20" s="13" t="s">
        <v>44</v>
      </c>
      <c r="H20" s="13" t="s">
        <v>19</v>
      </c>
      <c r="I20" s="14" t="s">
        <v>81</v>
      </c>
      <c r="J20" s="13" t="s">
        <v>29</v>
      </c>
      <c r="K20" s="13" t="s">
        <v>64</v>
      </c>
      <c r="L20" s="36">
        <v>1791</v>
      </c>
      <c r="M20" s="22">
        <v>4.8899999999999997</v>
      </c>
      <c r="N20" s="22">
        <v>19.46</v>
      </c>
      <c r="O20" s="23">
        <f t="shared" si="6"/>
        <v>10.873087711064178</v>
      </c>
      <c r="P20" s="24">
        <f t="shared" si="7"/>
        <v>5.3169398907103829E-2</v>
      </c>
      <c r="Q20" s="22">
        <v>127.69</v>
      </c>
      <c r="R20" s="23">
        <f t="shared" si="8"/>
        <v>71.345558572753589</v>
      </c>
      <c r="S20" s="24">
        <f t="shared" si="9"/>
        <v>0.34887978142076503</v>
      </c>
      <c r="T20" s="22">
        <v>42.9</v>
      </c>
      <c r="U20" s="23">
        <f t="shared" si="13"/>
        <v>23.969962117402527</v>
      </c>
      <c r="V20" s="24">
        <f t="shared" si="10"/>
        <v>0.11721311475409836</v>
      </c>
      <c r="W20" s="22"/>
      <c r="X20" s="23"/>
      <c r="Y20" s="24"/>
      <c r="Z20" s="22"/>
      <c r="AA20" s="23"/>
      <c r="AB20" s="24"/>
      <c r="AC20" s="25">
        <v>19.220277777777778</v>
      </c>
      <c r="AD20" s="25">
        <v>51.946666666666665</v>
      </c>
      <c r="AE20" s="27" t="s">
        <v>1845</v>
      </c>
      <c r="AF20" s="27" t="s">
        <v>1891</v>
      </c>
    </row>
    <row r="21" spans="1:32" s="19" customFormat="1" ht="125.1" customHeight="1" x14ac:dyDescent="0.2">
      <c r="A21" s="114">
        <v>18</v>
      </c>
      <c r="B21" s="21" t="s">
        <v>143</v>
      </c>
      <c r="C21" s="13" t="s">
        <v>1998</v>
      </c>
      <c r="D21" s="13" t="s">
        <v>180</v>
      </c>
      <c r="E21" s="13" t="s">
        <v>114</v>
      </c>
      <c r="F21" s="13" t="s">
        <v>48</v>
      </c>
      <c r="G21" s="13" t="s">
        <v>37</v>
      </c>
      <c r="H21" s="13" t="s">
        <v>19</v>
      </c>
      <c r="I21" s="16" t="s">
        <v>80</v>
      </c>
      <c r="J21" s="13" t="s">
        <v>36</v>
      </c>
      <c r="K21" s="14" t="s">
        <v>65</v>
      </c>
      <c r="L21" s="21">
        <v>1177</v>
      </c>
      <c r="M21" s="22">
        <v>3.22</v>
      </c>
      <c r="N21" s="22">
        <v>4.3499999999999996</v>
      </c>
      <c r="O21" s="23">
        <f t="shared" si="6"/>
        <v>3.6910701557886161</v>
      </c>
      <c r="P21" s="24">
        <f t="shared" si="7"/>
        <v>1.1885245901639344E-2</v>
      </c>
      <c r="Q21" s="22">
        <v>18.596599999999999</v>
      </c>
      <c r="R21" s="23">
        <f t="shared" si="8"/>
        <v>15.779621898652545</v>
      </c>
      <c r="S21" s="24">
        <f t="shared" si="9"/>
        <v>5.0810382513661198E-2</v>
      </c>
      <c r="T21" s="22">
        <v>8.7100000000000009</v>
      </c>
      <c r="U21" s="23">
        <f t="shared" si="13"/>
        <v>7.3906255303261723</v>
      </c>
      <c r="V21" s="24">
        <f t="shared" si="10"/>
        <v>2.3797814207650276E-2</v>
      </c>
      <c r="W21" s="22"/>
      <c r="X21" s="23"/>
      <c r="Y21" s="24"/>
      <c r="Z21" s="22"/>
      <c r="AA21" s="23"/>
      <c r="AB21" s="24"/>
      <c r="AC21" s="25">
        <v>19.253611111111113</v>
      </c>
      <c r="AD21" s="25">
        <v>51.924166666666665</v>
      </c>
      <c r="AE21" s="27" t="s">
        <v>1846</v>
      </c>
      <c r="AF21" s="27" t="s">
        <v>1892</v>
      </c>
    </row>
    <row r="22" spans="1:32" s="19" customFormat="1" ht="125.1" customHeight="1" x14ac:dyDescent="0.2">
      <c r="A22" s="113">
        <v>19</v>
      </c>
      <c r="B22" s="21" t="s">
        <v>144</v>
      </c>
      <c r="C22" s="13" t="s">
        <v>2135</v>
      </c>
      <c r="D22" s="13" t="s">
        <v>246</v>
      </c>
      <c r="E22" s="13" t="s">
        <v>245</v>
      </c>
      <c r="F22" s="13" t="s">
        <v>48</v>
      </c>
      <c r="G22" s="13" t="s">
        <v>93</v>
      </c>
      <c r="H22" s="13" t="s">
        <v>19</v>
      </c>
      <c r="I22" s="16" t="s">
        <v>249</v>
      </c>
      <c r="J22" s="13" t="s">
        <v>36</v>
      </c>
      <c r="K22" s="13" t="s">
        <v>66</v>
      </c>
      <c r="L22" s="21">
        <v>1109</v>
      </c>
      <c r="M22" s="22">
        <v>3.03</v>
      </c>
      <c r="N22" s="22">
        <v>27.45</v>
      </c>
      <c r="O22" s="23">
        <f t="shared" si="6"/>
        <v>24.752475247524753</v>
      </c>
      <c r="P22" s="24">
        <f t="shared" si="7"/>
        <v>7.4999999999999997E-2</v>
      </c>
      <c r="Q22" s="22">
        <v>119.83</v>
      </c>
      <c r="R22" s="23">
        <f t="shared" si="8"/>
        <v>108.05424804775561</v>
      </c>
      <c r="S22" s="24">
        <f t="shared" si="9"/>
        <v>0.32740437158469943</v>
      </c>
      <c r="T22" s="22">
        <v>38.82</v>
      </c>
      <c r="U22" s="23">
        <f t="shared" si="13"/>
        <v>35.005139858248121</v>
      </c>
      <c r="V22" s="24">
        <f t="shared" si="10"/>
        <v>0.10606557377049181</v>
      </c>
      <c r="W22" s="22"/>
      <c r="X22" s="23"/>
      <c r="Y22" s="24"/>
      <c r="Z22" s="22"/>
      <c r="AA22" s="23"/>
      <c r="AB22" s="24"/>
      <c r="AC22" s="25">
        <v>19.360555555555557</v>
      </c>
      <c r="AD22" s="25">
        <v>51.976388888888891</v>
      </c>
      <c r="AE22" s="27" t="s">
        <v>1847</v>
      </c>
      <c r="AF22" s="27" t="s">
        <v>1893</v>
      </c>
    </row>
    <row r="23" spans="1:32" s="28" customFormat="1" ht="378" customHeight="1" x14ac:dyDescent="0.2">
      <c r="A23" s="114">
        <v>20</v>
      </c>
      <c r="B23" s="21" t="s">
        <v>145</v>
      </c>
      <c r="C23" s="18" t="s">
        <v>2669</v>
      </c>
      <c r="D23" s="20" t="s">
        <v>2203</v>
      </c>
      <c r="E23" s="20" t="s">
        <v>178</v>
      </c>
      <c r="F23" s="18" t="s">
        <v>48</v>
      </c>
      <c r="G23" s="18" t="s">
        <v>10</v>
      </c>
      <c r="H23" s="18" t="s">
        <v>55</v>
      </c>
      <c r="I23" s="18" t="s">
        <v>174</v>
      </c>
      <c r="J23" s="18" t="s">
        <v>36</v>
      </c>
      <c r="K23" s="18" t="s">
        <v>73</v>
      </c>
      <c r="L23" s="22">
        <v>1718652</v>
      </c>
      <c r="M23" s="22">
        <v>4695.7700000000004</v>
      </c>
      <c r="N23" s="22">
        <v>12030.564</v>
      </c>
      <c r="O23" s="23">
        <f t="shared" si="6"/>
        <v>7.0000007331327874</v>
      </c>
      <c r="P23" s="24">
        <f t="shared" si="7"/>
        <v>32.870393442622955</v>
      </c>
      <c r="Q23" s="22">
        <v>116009.01</v>
      </c>
      <c r="R23" s="23">
        <f t="shared" si="8"/>
        <v>67.500007069494728</v>
      </c>
      <c r="S23" s="24">
        <f t="shared" si="9"/>
        <v>316.96450819672128</v>
      </c>
      <c r="T23" s="22">
        <v>21998.745599999998</v>
      </c>
      <c r="U23" s="23">
        <f t="shared" si="13"/>
        <v>12.800001340585666</v>
      </c>
      <c r="V23" s="24">
        <f t="shared" si="10"/>
        <v>60.105862295081963</v>
      </c>
      <c r="W23" s="22">
        <v>18201.41</v>
      </c>
      <c r="X23" s="23">
        <f>Y23*1000/M23</f>
        <v>10.590516233823321</v>
      </c>
      <c r="Y23" s="24">
        <f t="shared" ref="Y23" si="14">W23/366</f>
        <v>49.730628415300544</v>
      </c>
      <c r="Z23" s="22" t="s">
        <v>1104</v>
      </c>
      <c r="AA23" s="23">
        <f>AB23*1000/M23</f>
        <v>1.1398469295543525</v>
      </c>
      <c r="AB23" s="24">
        <f t="shared" ref="AB23" si="15">Z23/366</f>
        <v>5.3524590163934427</v>
      </c>
      <c r="AC23" s="25">
        <v>19.274999999999999</v>
      </c>
      <c r="AD23" s="25">
        <v>51.838611111111113</v>
      </c>
      <c r="AE23" s="102" t="s">
        <v>2395</v>
      </c>
      <c r="AF23" s="102" t="s">
        <v>2396</v>
      </c>
    </row>
    <row r="24" spans="1:32" s="19" customFormat="1" ht="153" customHeight="1" x14ac:dyDescent="0.2">
      <c r="A24" s="113">
        <v>21</v>
      </c>
      <c r="B24" s="21" t="s">
        <v>146</v>
      </c>
      <c r="C24" s="13" t="s">
        <v>1999</v>
      </c>
      <c r="D24" s="14" t="s">
        <v>2204</v>
      </c>
      <c r="E24" s="14" t="s">
        <v>24</v>
      </c>
      <c r="F24" s="13" t="s">
        <v>47</v>
      </c>
      <c r="G24" s="13" t="s">
        <v>97</v>
      </c>
      <c r="H24" s="13" t="s">
        <v>19</v>
      </c>
      <c r="I24" s="13" t="s">
        <v>194</v>
      </c>
      <c r="J24" s="13" t="s">
        <v>29</v>
      </c>
      <c r="K24" s="13" t="s">
        <v>71</v>
      </c>
      <c r="L24" s="22">
        <v>343318</v>
      </c>
      <c r="M24" s="22">
        <v>938</v>
      </c>
      <c r="N24" s="22">
        <v>5033.04</v>
      </c>
      <c r="O24" s="23">
        <f t="shared" si="6"/>
        <v>14.660421545667447</v>
      </c>
      <c r="P24" s="24">
        <f t="shared" ref="P24:P31" si="16">N24/366</f>
        <v>13.751475409836065</v>
      </c>
      <c r="Q24" s="22">
        <v>25886.18</v>
      </c>
      <c r="R24" s="23">
        <f t="shared" ref="R24:R31" si="17">S24*1000/M24</f>
        <v>75.402204434501968</v>
      </c>
      <c r="S24" s="24">
        <f t="shared" ref="S24:S31" si="18">Q24/366</f>
        <v>70.727267759562849</v>
      </c>
      <c r="T24" s="22">
        <v>6320</v>
      </c>
      <c r="U24" s="23">
        <f t="shared" si="13"/>
        <v>18.409125333519754</v>
      </c>
      <c r="V24" s="24">
        <f>T24/366</f>
        <v>17.26775956284153</v>
      </c>
      <c r="W24" s="22"/>
      <c r="X24" s="23"/>
      <c r="Y24" s="24"/>
      <c r="Z24" s="22"/>
      <c r="AA24" s="23"/>
      <c r="AB24" s="24"/>
      <c r="AC24" s="25">
        <v>19.472049999999999</v>
      </c>
      <c r="AD24" s="25">
        <v>51.682219444444442</v>
      </c>
      <c r="AE24" s="27" t="s">
        <v>1848</v>
      </c>
      <c r="AF24" s="27" t="s">
        <v>228</v>
      </c>
    </row>
    <row r="25" spans="1:32" s="19" customFormat="1" ht="125.1" customHeight="1" x14ac:dyDescent="0.2">
      <c r="A25" s="114">
        <v>22</v>
      </c>
      <c r="B25" s="21" t="s">
        <v>147</v>
      </c>
      <c r="C25" s="13" t="s">
        <v>2674</v>
      </c>
      <c r="D25" s="14" t="s">
        <v>2204</v>
      </c>
      <c r="E25" s="14" t="s">
        <v>24</v>
      </c>
      <c r="F25" s="13" t="s">
        <v>47</v>
      </c>
      <c r="G25" s="13" t="s">
        <v>97</v>
      </c>
      <c r="H25" s="13" t="s">
        <v>102</v>
      </c>
      <c r="I25" s="13" t="s">
        <v>169</v>
      </c>
      <c r="J25" s="13" t="s">
        <v>29</v>
      </c>
      <c r="K25" s="13" t="s">
        <v>71</v>
      </c>
      <c r="L25" s="22">
        <v>2584</v>
      </c>
      <c r="M25" s="22">
        <v>7</v>
      </c>
      <c r="N25" s="22">
        <v>7.73</v>
      </c>
      <c r="O25" s="23">
        <f t="shared" ref="O25:O31" si="19">P25*1000/M25</f>
        <v>3.0171740827478533</v>
      </c>
      <c r="P25" s="24">
        <f t="shared" si="16"/>
        <v>2.1120218579234972E-2</v>
      </c>
      <c r="Q25" s="22">
        <v>13.101000000000001</v>
      </c>
      <c r="R25" s="23">
        <f t="shared" si="17"/>
        <v>5.1135831381733023</v>
      </c>
      <c r="S25" s="24">
        <f t="shared" si="18"/>
        <v>3.5795081967213115E-2</v>
      </c>
      <c r="T25" s="22">
        <v>21.78</v>
      </c>
      <c r="U25" s="23">
        <f t="shared" si="13"/>
        <v>8.5011709601873537</v>
      </c>
      <c r="V25" s="24">
        <f>T25/366</f>
        <v>5.9508196721311475E-2</v>
      </c>
      <c r="W25" s="22"/>
      <c r="X25" s="23"/>
      <c r="Y25" s="24"/>
      <c r="Z25" s="22"/>
      <c r="AA25" s="23"/>
      <c r="AB25" s="24"/>
      <c r="AC25" s="25">
        <v>19.522222222222222</v>
      </c>
      <c r="AD25" s="25">
        <v>51.673611111111107</v>
      </c>
      <c r="AE25" s="27" t="s">
        <v>1849</v>
      </c>
      <c r="AF25" s="27" t="s">
        <v>1894</v>
      </c>
    </row>
    <row r="26" spans="1:32" s="19" customFormat="1" ht="125.1" customHeight="1" x14ac:dyDescent="0.2">
      <c r="A26" s="113">
        <v>23</v>
      </c>
      <c r="B26" s="21" t="s">
        <v>148</v>
      </c>
      <c r="C26" s="13" t="s">
        <v>2136</v>
      </c>
      <c r="D26" s="13" t="s">
        <v>2205</v>
      </c>
      <c r="E26" s="13" t="s">
        <v>2555</v>
      </c>
      <c r="F26" s="13" t="s">
        <v>48</v>
      </c>
      <c r="G26" s="13" t="s">
        <v>45</v>
      </c>
      <c r="H26" s="13" t="s">
        <v>19</v>
      </c>
      <c r="I26" s="13" t="s">
        <v>115</v>
      </c>
      <c r="J26" s="13" t="s">
        <v>36</v>
      </c>
      <c r="K26" s="14" t="s">
        <v>60</v>
      </c>
      <c r="L26" s="22">
        <v>534835</v>
      </c>
      <c r="M26" s="22">
        <v>1461.298</v>
      </c>
      <c r="N26" s="22">
        <v>7621.3990000000003</v>
      </c>
      <c r="O26" s="23">
        <f t="shared" si="19"/>
        <v>14.249998655660329</v>
      </c>
      <c r="P26" s="24">
        <f t="shared" si="16"/>
        <v>20.823494535519128</v>
      </c>
      <c r="Q26" s="22">
        <v>46332.756000000001</v>
      </c>
      <c r="R26" s="23">
        <f t="shared" si="17"/>
        <v>86.629988892201808</v>
      </c>
      <c r="S26" s="24">
        <f t="shared" si="18"/>
        <v>126.59222950819672</v>
      </c>
      <c r="T26" s="22">
        <v>11124.657999999999</v>
      </c>
      <c r="U26" s="23">
        <f t="shared" si="13"/>
        <v>20.800165631622342</v>
      </c>
      <c r="V26" s="24">
        <f>T26/366</f>
        <v>30.395240437158467</v>
      </c>
      <c r="W26" s="22"/>
      <c r="X26" s="23"/>
      <c r="Y26" s="24"/>
      <c r="Z26" s="22"/>
      <c r="AA26" s="23"/>
      <c r="AB26" s="24"/>
      <c r="AC26" s="25">
        <v>19.581222222222223</v>
      </c>
      <c r="AD26" s="25">
        <v>51.905688888888889</v>
      </c>
      <c r="AE26" s="21" t="s">
        <v>1850</v>
      </c>
      <c r="AF26" s="26" t="s">
        <v>1895</v>
      </c>
    </row>
    <row r="27" spans="1:32" s="19" customFormat="1" ht="125.1" customHeight="1" x14ac:dyDescent="0.2">
      <c r="A27" s="114">
        <v>24</v>
      </c>
      <c r="B27" s="21" t="s">
        <v>200</v>
      </c>
      <c r="C27" s="13" t="s">
        <v>2137</v>
      </c>
      <c r="D27" s="13" t="s">
        <v>2206</v>
      </c>
      <c r="E27" s="13" t="s">
        <v>92</v>
      </c>
      <c r="F27" s="13" t="s">
        <v>48</v>
      </c>
      <c r="G27" s="13" t="s">
        <v>35</v>
      </c>
      <c r="H27" s="13" t="s">
        <v>55</v>
      </c>
      <c r="I27" s="13" t="s">
        <v>84</v>
      </c>
      <c r="J27" s="13" t="s">
        <v>36</v>
      </c>
      <c r="K27" s="14" t="s">
        <v>65</v>
      </c>
      <c r="L27" s="100">
        <v>3046640</v>
      </c>
      <c r="M27" s="22">
        <v>8234.15</v>
      </c>
      <c r="N27" s="22">
        <v>15842.528</v>
      </c>
      <c r="O27" s="23">
        <f t="shared" si="19"/>
        <v>5.2568383656376554</v>
      </c>
      <c r="P27" s="24">
        <f t="shared" si="16"/>
        <v>43.285595628415301</v>
      </c>
      <c r="Q27" s="22">
        <v>181808.242</v>
      </c>
      <c r="R27" s="23">
        <f t="shared" si="17"/>
        <v>60.327274897966753</v>
      </c>
      <c r="S27" s="24">
        <f t="shared" si="18"/>
        <v>496.7438306010929</v>
      </c>
      <c r="T27" s="22">
        <v>28004.71</v>
      </c>
      <c r="U27" s="23">
        <f>V27*1000/M27</f>
        <v>9.292471122446905</v>
      </c>
      <c r="V27" s="24">
        <f>T27/366</f>
        <v>76.515601092896176</v>
      </c>
      <c r="W27" s="22">
        <v>13983.65</v>
      </c>
      <c r="X27" s="23">
        <f>Y27*1000/M27</f>
        <v>4.6400289026883206</v>
      </c>
      <c r="Y27" s="24">
        <f>W27/366</f>
        <v>38.206693989071034</v>
      </c>
      <c r="Z27" s="22" t="s">
        <v>1105</v>
      </c>
      <c r="AA27" s="23">
        <f>AB27*1000/M27</f>
        <v>0.5695791308149597</v>
      </c>
      <c r="AB27" s="24">
        <v>4.6900000000000004</v>
      </c>
      <c r="AC27" s="25">
        <v>19.386277777777778</v>
      </c>
      <c r="AD27" s="25">
        <v>51.849111111111114</v>
      </c>
      <c r="AE27" s="27" t="s">
        <v>1851</v>
      </c>
      <c r="AF27" s="27" t="s">
        <v>1896</v>
      </c>
    </row>
    <row r="28" spans="1:32" s="29" customFormat="1" ht="125.1" customHeight="1" x14ac:dyDescent="0.2">
      <c r="A28" s="113">
        <v>25</v>
      </c>
      <c r="B28" s="21" t="s">
        <v>201</v>
      </c>
      <c r="C28" s="13" t="s">
        <v>2138</v>
      </c>
      <c r="D28" s="13" t="s">
        <v>2207</v>
      </c>
      <c r="E28" s="13" t="s">
        <v>2295</v>
      </c>
      <c r="F28" s="13" t="s">
        <v>96</v>
      </c>
      <c r="G28" s="13" t="s">
        <v>98</v>
      </c>
      <c r="H28" s="13" t="s">
        <v>19</v>
      </c>
      <c r="I28" s="13" t="s">
        <v>195</v>
      </c>
      <c r="J28" s="13" t="s">
        <v>29</v>
      </c>
      <c r="K28" s="15" t="s">
        <v>69</v>
      </c>
      <c r="L28" s="22">
        <v>231419</v>
      </c>
      <c r="M28" s="22">
        <v>632.29</v>
      </c>
      <c r="N28" s="22">
        <v>2605.7779999999998</v>
      </c>
      <c r="O28" s="23">
        <f t="shared" si="19"/>
        <v>11.260042103873101</v>
      </c>
      <c r="P28" s="24">
        <f t="shared" si="16"/>
        <v>7.1196120218579226</v>
      </c>
      <c r="Q28" s="22">
        <v>12529.025</v>
      </c>
      <c r="R28" s="23">
        <f t="shared" si="17"/>
        <v>54.140202665184333</v>
      </c>
      <c r="S28" s="24">
        <f t="shared" si="18"/>
        <v>34.232308743169398</v>
      </c>
      <c r="T28" s="22">
        <v>2566.4769999999999</v>
      </c>
      <c r="U28" s="23">
        <f>V28*1000/M28</f>
        <v>11.090215313285293</v>
      </c>
      <c r="V28" s="24">
        <f>T28/366</f>
        <v>7.0122322404371582</v>
      </c>
      <c r="W28" s="22"/>
      <c r="X28" s="23"/>
      <c r="Y28" s="24"/>
      <c r="Z28" s="22"/>
      <c r="AA28" s="23"/>
      <c r="AB28" s="24"/>
      <c r="AC28" s="25">
        <v>19.237061111111114</v>
      </c>
      <c r="AD28" s="25">
        <v>51.64266388888889</v>
      </c>
      <c r="AE28" s="21" t="s">
        <v>1852</v>
      </c>
      <c r="AF28" s="21" t="s">
        <v>229</v>
      </c>
    </row>
    <row r="29" spans="1:32" s="30" customFormat="1" ht="125.1" customHeight="1" x14ac:dyDescent="0.3">
      <c r="A29" s="114">
        <v>26</v>
      </c>
      <c r="B29" s="21" t="s">
        <v>149</v>
      </c>
      <c r="C29" s="13" t="s">
        <v>2139</v>
      </c>
      <c r="D29" s="14" t="s">
        <v>198</v>
      </c>
      <c r="E29" s="14" t="s">
        <v>108</v>
      </c>
      <c r="F29" s="13" t="s">
        <v>48</v>
      </c>
      <c r="G29" s="13" t="s">
        <v>10</v>
      </c>
      <c r="H29" s="13" t="s">
        <v>19</v>
      </c>
      <c r="I29" s="13" t="s">
        <v>36</v>
      </c>
      <c r="J29" s="13" t="s">
        <v>36</v>
      </c>
      <c r="K29" s="14" t="s">
        <v>65</v>
      </c>
      <c r="L29" s="21">
        <v>3472</v>
      </c>
      <c r="M29" s="22">
        <v>9.49</v>
      </c>
      <c r="N29" s="22">
        <v>36.456000000000003</v>
      </c>
      <c r="O29" s="23">
        <f t="shared" si="19"/>
        <v>10.495949144051547</v>
      </c>
      <c r="P29" s="24">
        <f t="shared" si="16"/>
        <v>9.9606557377049182E-2</v>
      </c>
      <c r="Q29" s="22">
        <v>431.22</v>
      </c>
      <c r="R29" s="23">
        <f t="shared" si="17"/>
        <v>124.15139318350636</v>
      </c>
      <c r="S29" s="24">
        <f t="shared" si="18"/>
        <v>1.1781967213114755</v>
      </c>
      <c r="T29" s="22">
        <v>102.42</v>
      </c>
      <c r="U29" s="23">
        <f t="shared" ref="U29:U37" si="20">V29*1000/M29</f>
        <v>29.487467394496363</v>
      </c>
      <c r="V29" s="24">
        <f t="shared" ref="V29:V37" si="21">T29/366</f>
        <v>0.2798360655737705</v>
      </c>
      <c r="W29" s="22"/>
      <c r="X29" s="23"/>
      <c r="Y29" s="24"/>
      <c r="Z29" s="22"/>
      <c r="AA29" s="23"/>
      <c r="AB29" s="24"/>
      <c r="AC29" s="25">
        <v>19.262777777777778</v>
      </c>
      <c r="AD29" s="25">
        <v>51.86</v>
      </c>
      <c r="AE29" s="21" t="s">
        <v>1853</v>
      </c>
      <c r="AF29" s="21" t="s">
        <v>230</v>
      </c>
    </row>
    <row r="30" spans="1:32" s="30" customFormat="1" ht="125.1" customHeight="1" x14ac:dyDescent="0.3">
      <c r="A30" s="113">
        <v>27</v>
      </c>
      <c r="B30" s="21" t="s">
        <v>150</v>
      </c>
      <c r="C30" s="13" t="s">
        <v>2675</v>
      </c>
      <c r="D30" s="14" t="s">
        <v>125</v>
      </c>
      <c r="E30" s="14" t="s">
        <v>2676</v>
      </c>
      <c r="F30" s="13" t="s">
        <v>96</v>
      </c>
      <c r="G30" s="13" t="s">
        <v>41</v>
      </c>
      <c r="H30" s="13" t="s">
        <v>102</v>
      </c>
      <c r="I30" s="13" t="s">
        <v>105</v>
      </c>
      <c r="J30" s="13" t="s">
        <v>105</v>
      </c>
      <c r="K30" s="20" t="s">
        <v>67</v>
      </c>
      <c r="L30" s="21">
        <v>18262</v>
      </c>
      <c r="M30" s="22">
        <v>49.8962</v>
      </c>
      <c r="N30" s="22">
        <v>52.594999999999999</v>
      </c>
      <c r="O30" s="23">
        <f t="shared" si="19"/>
        <v>2.8800226428535582</v>
      </c>
      <c r="P30" s="24">
        <f t="shared" si="16"/>
        <v>0.14370218579234972</v>
      </c>
      <c r="Q30" s="22">
        <v>335.65555999999998</v>
      </c>
      <c r="R30" s="23">
        <f t="shared" si="17"/>
        <v>18.379990740558821</v>
      </c>
      <c r="S30" s="24">
        <f t="shared" si="18"/>
        <v>0.91709169398907098</v>
      </c>
      <c r="T30" s="22">
        <v>221.52</v>
      </c>
      <c r="U30" s="23">
        <f t="shared" si="20"/>
        <v>12.13010012063733</v>
      </c>
      <c r="V30" s="24">
        <f t="shared" si="21"/>
        <v>0.60524590163934433</v>
      </c>
      <c r="W30" s="22"/>
      <c r="X30" s="23"/>
      <c r="Y30" s="24"/>
      <c r="Z30" s="22"/>
      <c r="AA30" s="23"/>
      <c r="AB30" s="24"/>
      <c r="AC30" s="25">
        <v>19.267499999999998</v>
      </c>
      <c r="AD30" s="25">
        <v>51.756944444444443</v>
      </c>
      <c r="AE30" s="21" t="s">
        <v>1854</v>
      </c>
      <c r="AF30" s="21" t="s">
        <v>231</v>
      </c>
    </row>
    <row r="31" spans="1:32" s="30" customFormat="1" ht="125.1" customHeight="1" x14ac:dyDescent="0.3">
      <c r="A31" s="114">
        <v>28</v>
      </c>
      <c r="B31" s="21" t="s">
        <v>151</v>
      </c>
      <c r="C31" s="13" t="s">
        <v>1995</v>
      </c>
      <c r="D31" s="14" t="s">
        <v>240</v>
      </c>
      <c r="E31" s="14" t="s">
        <v>241</v>
      </c>
      <c r="F31" s="13" t="s">
        <v>96</v>
      </c>
      <c r="G31" s="13" t="s">
        <v>46</v>
      </c>
      <c r="H31" s="13" t="s">
        <v>19</v>
      </c>
      <c r="I31" s="13" t="s">
        <v>175</v>
      </c>
      <c r="J31" s="13" t="s">
        <v>29</v>
      </c>
      <c r="K31" s="31" t="s">
        <v>70</v>
      </c>
      <c r="L31" s="22">
        <v>35585</v>
      </c>
      <c r="M31" s="22">
        <v>97.23</v>
      </c>
      <c r="N31" s="22">
        <v>135.22300000000001</v>
      </c>
      <c r="O31" s="23">
        <f t="shared" si="19"/>
        <v>3.7998739960287957</v>
      </c>
      <c r="P31" s="24">
        <f t="shared" si="16"/>
        <v>0.36946174863387982</v>
      </c>
      <c r="Q31" s="36">
        <v>677.89400000000001</v>
      </c>
      <c r="R31" s="23">
        <f t="shared" si="17"/>
        <v>19.049361296997876</v>
      </c>
      <c r="S31" s="24">
        <f t="shared" si="18"/>
        <v>1.8521693989071037</v>
      </c>
      <c r="T31" s="22">
        <v>195.71799999999999</v>
      </c>
      <c r="U31" s="23">
        <f t="shared" si="20"/>
        <v>5.499831676229368</v>
      </c>
      <c r="V31" s="24">
        <f t="shared" si="21"/>
        <v>0.53474863387978144</v>
      </c>
      <c r="W31" s="22"/>
      <c r="X31" s="23"/>
      <c r="Y31" s="24"/>
      <c r="Z31" s="22"/>
      <c r="AA31" s="23"/>
      <c r="AB31" s="24"/>
      <c r="AC31" s="25">
        <v>19.378372222222222</v>
      </c>
      <c r="AD31" s="25">
        <v>51.555386111111112</v>
      </c>
      <c r="AE31" s="26" t="s">
        <v>1855</v>
      </c>
      <c r="AF31" s="26" t="s">
        <v>232</v>
      </c>
    </row>
    <row r="32" spans="1:32" s="30" customFormat="1" ht="125.1" customHeight="1" x14ac:dyDescent="0.3">
      <c r="A32" s="113">
        <v>29</v>
      </c>
      <c r="B32" s="21" t="s">
        <v>152</v>
      </c>
      <c r="C32" s="13" t="s">
        <v>2677</v>
      </c>
      <c r="D32" s="14" t="s">
        <v>123</v>
      </c>
      <c r="E32" s="14" t="s">
        <v>241</v>
      </c>
      <c r="F32" s="13" t="s">
        <v>96</v>
      </c>
      <c r="G32" s="13" t="s">
        <v>46</v>
      </c>
      <c r="H32" s="13" t="s">
        <v>102</v>
      </c>
      <c r="I32" s="13" t="s">
        <v>124</v>
      </c>
      <c r="J32" s="13" t="s">
        <v>29</v>
      </c>
      <c r="K32" s="31" t="s">
        <v>70</v>
      </c>
      <c r="L32" s="22">
        <v>809</v>
      </c>
      <c r="M32" s="22">
        <v>2.21</v>
      </c>
      <c r="N32" s="22"/>
      <c r="O32" s="23"/>
      <c r="P32" s="24"/>
      <c r="Q32" s="22"/>
      <c r="R32" s="23"/>
      <c r="S32" s="24"/>
      <c r="T32" s="22">
        <v>5.01</v>
      </c>
      <c r="U32" s="23">
        <f t="shared" si="20"/>
        <v>6.1939025294859436</v>
      </c>
      <c r="V32" s="24">
        <f t="shared" si="21"/>
        <v>1.3688524590163934E-2</v>
      </c>
      <c r="W32" s="22"/>
      <c r="X32" s="23"/>
      <c r="Y32" s="24"/>
      <c r="Z32" s="22"/>
      <c r="AA32" s="23"/>
      <c r="AB32" s="24"/>
      <c r="AC32" s="25">
        <v>19.382658333333335</v>
      </c>
      <c r="AD32" s="25">
        <v>51.560324999999999</v>
      </c>
      <c r="AE32" s="26" t="s">
        <v>1856</v>
      </c>
      <c r="AF32" s="26" t="s">
        <v>233</v>
      </c>
    </row>
    <row r="33" spans="1:32" s="30" customFormat="1" ht="125.1" customHeight="1" x14ac:dyDescent="0.3">
      <c r="A33" s="114">
        <v>30</v>
      </c>
      <c r="B33" s="21" t="s">
        <v>153</v>
      </c>
      <c r="C33" s="13" t="s">
        <v>1996</v>
      </c>
      <c r="D33" s="13" t="s">
        <v>242</v>
      </c>
      <c r="E33" s="13" t="s">
        <v>223</v>
      </c>
      <c r="F33" s="13" t="s">
        <v>48</v>
      </c>
      <c r="G33" s="13" t="s">
        <v>35</v>
      </c>
      <c r="H33" s="13" t="s">
        <v>19</v>
      </c>
      <c r="I33" s="13" t="s">
        <v>181</v>
      </c>
      <c r="J33" s="13" t="s">
        <v>36</v>
      </c>
      <c r="K33" s="14" t="s">
        <v>60</v>
      </c>
      <c r="L33" s="22">
        <v>5410</v>
      </c>
      <c r="M33" s="22">
        <v>14.78</v>
      </c>
      <c r="N33" s="22">
        <v>41.116</v>
      </c>
      <c r="O33" s="23">
        <f t="shared" ref="O33:O40" si="22">P33*1000/M33</f>
        <v>7.6007305692968643</v>
      </c>
      <c r="P33" s="24">
        <f t="shared" ref="P33:P40" si="23">N33/366</f>
        <v>0.11233879781420765</v>
      </c>
      <c r="Q33" s="22">
        <v>221.27</v>
      </c>
      <c r="R33" s="23">
        <f t="shared" ref="R33:R40" si="24">S33*1000/M33</f>
        <v>40.90411647699964</v>
      </c>
      <c r="S33" s="24">
        <f t="shared" ref="S33:S40" si="25">Q33/366</f>
        <v>0.60456284153005468</v>
      </c>
      <c r="T33" s="22">
        <v>52.476999999999997</v>
      </c>
      <c r="U33" s="23">
        <f t="shared" si="20"/>
        <v>9.700932437128893</v>
      </c>
      <c r="V33" s="24">
        <f t="shared" si="21"/>
        <v>0.14337978142076502</v>
      </c>
      <c r="W33" s="22"/>
      <c r="X33" s="23"/>
      <c r="Y33" s="24"/>
      <c r="Z33" s="22"/>
      <c r="AA33" s="23"/>
      <c r="AB33" s="24"/>
      <c r="AC33" s="25">
        <v>19.371575</v>
      </c>
      <c r="AD33" s="25">
        <v>51.890447222222221</v>
      </c>
      <c r="AE33" s="26" t="s">
        <v>1857</v>
      </c>
      <c r="AF33" s="26" t="s">
        <v>234</v>
      </c>
    </row>
    <row r="34" spans="1:32" s="30" customFormat="1" ht="125.1" customHeight="1" x14ac:dyDescent="0.3">
      <c r="A34" s="113">
        <v>31</v>
      </c>
      <c r="B34" s="21" t="s">
        <v>202</v>
      </c>
      <c r="C34" s="13" t="s">
        <v>2678</v>
      </c>
      <c r="D34" s="13" t="s">
        <v>2208</v>
      </c>
      <c r="E34" s="13" t="s">
        <v>2556</v>
      </c>
      <c r="F34" s="13" t="s">
        <v>48</v>
      </c>
      <c r="G34" s="13" t="s">
        <v>93</v>
      </c>
      <c r="H34" s="13" t="s">
        <v>102</v>
      </c>
      <c r="I34" s="13" t="s">
        <v>16</v>
      </c>
      <c r="J34" s="13" t="s">
        <v>36</v>
      </c>
      <c r="K34" s="14" t="s">
        <v>60</v>
      </c>
      <c r="L34" s="22">
        <v>381490.5</v>
      </c>
      <c r="M34" s="22">
        <v>1042.32</v>
      </c>
      <c r="N34" s="22">
        <v>3051.924</v>
      </c>
      <c r="O34" s="23">
        <f t="shared" si="22"/>
        <v>8.0000289392263664</v>
      </c>
      <c r="P34" s="24">
        <f t="shared" si="23"/>
        <v>8.3385901639344269</v>
      </c>
      <c r="Q34" s="22">
        <v>10223.950000000001</v>
      </c>
      <c r="R34" s="23">
        <f t="shared" si="24"/>
        <v>26.800109004419316</v>
      </c>
      <c r="S34" s="24">
        <f t="shared" si="25"/>
        <v>27.934289617486339</v>
      </c>
      <c r="T34" s="22">
        <v>6103.848</v>
      </c>
      <c r="U34" s="23">
        <f t="shared" si="20"/>
        <v>16.000057878452733</v>
      </c>
      <c r="V34" s="24">
        <f t="shared" si="21"/>
        <v>16.677180327868854</v>
      </c>
      <c r="W34" s="22"/>
      <c r="X34" s="23"/>
      <c r="Y34" s="24"/>
      <c r="Z34" s="22"/>
      <c r="AA34" s="23"/>
      <c r="AB34" s="24"/>
      <c r="AC34" s="25">
        <v>19.359249999999999</v>
      </c>
      <c r="AD34" s="25">
        <v>51.940555555555598</v>
      </c>
      <c r="AE34" s="26" t="s">
        <v>1858</v>
      </c>
      <c r="AF34" s="26" t="s">
        <v>1899</v>
      </c>
    </row>
    <row r="35" spans="1:32" s="30" customFormat="1" ht="125.1" customHeight="1" x14ac:dyDescent="0.3">
      <c r="A35" s="114">
        <v>32</v>
      </c>
      <c r="B35" s="21" t="s">
        <v>154</v>
      </c>
      <c r="C35" s="13" t="s">
        <v>2679</v>
      </c>
      <c r="D35" s="13" t="s">
        <v>52</v>
      </c>
      <c r="E35" s="13" t="s">
        <v>40</v>
      </c>
      <c r="F35" s="13" t="s">
        <v>96</v>
      </c>
      <c r="G35" s="13" t="s">
        <v>41</v>
      </c>
      <c r="H35" s="13" t="s">
        <v>19</v>
      </c>
      <c r="I35" s="13" t="s">
        <v>53</v>
      </c>
      <c r="J35" s="13" t="s">
        <v>105</v>
      </c>
      <c r="K35" s="20" t="s">
        <v>67</v>
      </c>
      <c r="L35" s="22">
        <v>8050</v>
      </c>
      <c r="M35" s="22">
        <v>21.99</v>
      </c>
      <c r="N35" s="22">
        <v>20.93</v>
      </c>
      <c r="O35" s="23">
        <f t="shared" si="22"/>
        <v>2.6005362596510588</v>
      </c>
      <c r="P35" s="24">
        <f t="shared" si="23"/>
        <v>5.7185792349726774E-2</v>
      </c>
      <c r="Q35" s="22">
        <v>129.61000000000001</v>
      </c>
      <c r="R35" s="23">
        <f t="shared" si="24"/>
        <v>16.103941930882645</v>
      </c>
      <c r="S35" s="24">
        <f t="shared" si="25"/>
        <v>0.35412568306010933</v>
      </c>
      <c r="T35" s="22">
        <v>91.77</v>
      </c>
      <c r="U35" s="23">
        <f t="shared" si="20"/>
        <v>11.40235129231618</v>
      </c>
      <c r="V35" s="24">
        <f t="shared" si="21"/>
        <v>0.25073770491803277</v>
      </c>
      <c r="W35" s="22"/>
      <c r="X35" s="23"/>
      <c r="Y35" s="24"/>
      <c r="Z35" s="22"/>
      <c r="AA35" s="23"/>
      <c r="AB35" s="24"/>
      <c r="AC35" s="25">
        <v>19.267491666666665</v>
      </c>
      <c r="AD35" s="25">
        <v>51.75962222222222</v>
      </c>
      <c r="AE35" s="26" t="s">
        <v>1859</v>
      </c>
      <c r="AF35" s="26" t="s">
        <v>1898</v>
      </c>
    </row>
    <row r="36" spans="1:32" s="30" customFormat="1" ht="144.75" customHeight="1" x14ac:dyDescent="0.3">
      <c r="A36" s="113">
        <v>33</v>
      </c>
      <c r="B36" s="21" t="s">
        <v>203</v>
      </c>
      <c r="C36" s="13" t="s">
        <v>2000</v>
      </c>
      <c r="D36" s="13" t="s">
        <v>243</v>
      </c>
      <c r="E36" s="13" t="s">
        <v>110</v>
      </c>
      <c r="F36" s="13" t="s">
        <v>96</v>
      </c>
      <c r="G36" s="13" t="s">
        <v>42</v>
      </c>
      <c r="H36" s="13" t="s">
        <v>55</v>
      </c>
      <c r="I36" s="13" t="s">
        <v>15</v>
      </c>
      <c r="J36" s="13" t="s">
        <v>105</v>
      </c>
      <c r="K36" s="14" t="s">
        <v>68</v>
      </c>
      <c r="L36" s="22">
        <v>3748</v>
      </c>
      <c r="M36" s="22">
        <v>10.24</v>
      </c>
      <c r="N36" s="22">
        <v>11.24</v>
      </c>
      <c r="O36" s="23">
        <f t="shared" si="22"/>
        <v>2.9990607923497268</v>
      </c>
      <c r="P36" s="24">
        <f t="shared" si="23"/>
        <v>3.0710382513661202E-2</v>
      </c>
      <c r="Q36" s="22">
        <v>43.1</v>
      </c>
      <c r="R36" s="23">
        <f t="shared" si="24"/>
        <v>11.49995730874317</v>
      </c>
      <c r="S36" s="24">
        <f t="shared" si="25"/>
        <v>0.11775956284153005</v>
      </c>
      <c r="T36" s="22">
        <v>11.24</v>
      </c>
      <c r="U36" s="23">
        <f t="shared" si="20"/>
        <v>2.9990607923497268</v>
      </c>
      <c r="V36" s="24">
        <f t="shared" si="21"/>
        <v>3.0710382513661202E-2</v>
      </c>
      <c r="W36" s="22"/>
      <c r="X36" s="23"/>
      <c r="Y36" s="24"/>
      <c r="Z36" s="22"/>
      <c r="AA36" s="23"/>
      <c r="AB36" s="24"/>
      <c r="AC36" s="25">
        <v>19.304444444444446</v>
      </c>
      <c r="AD36" s="25">
        <v>51.713611111111113</v>
      </c>
      <c r="AE36" s="26" t="s">
        <v>1860</v>
      </c>
      <c r="AF36" s="26" t="s">
        <v>1897</v>
      </c>
    </row>
    <row r="37" spans="1:32" s="19" customFormat="1" ht="230.25" customHeight="1" x14ac:dyDescent="0.2">
      <c r="A37" s="114">
        <v>34</v>
      </c>
      <c r="B37" s="21" t="s">
        <v>155</v>
      </c>
      <c r="C37" s="13" t="s">
        <v>2673</v>
      </c>
      <c r="D37" s="13" t="s">
        <v>12</v>
      </c>
      <c r="E37" s="13" t="s">
        <v>13</v>
      </c>
      <c r="F37" s="13" t="s">
        <v>48</v>
      </c>
      <c r="G37" s="13" t="s">
        <v>35</v>
      </c>
      <c r="H37" s="13" t="s">
        <v>19</v>
      </c>
      <c r="I37" s="13" t="s">
        <v>14</v>
      </c>
      <c r="J37" s="13" t="s">
        <v>36</v>
      </c>
      <c r="K37" s="14" t="s">
        <v>60</v>
      </c>
      <c r="L37" s="21">
        <v>1733</v>
      </c>
      <c r="M37" s="22">
        <v>4.7300000000000004</v>
      </c>
      <c r="N37" s="22">
        <v>8.32</v>
      </c>
      <c r="O37" s="23">
        <f t="shared" si="22"/>
        <v>4.8059704941138408</v>
      </c>
      <c r="P37" s="24">
        <f t="shared" si="23"/>
        <v>2.273224043715847E-2</v>
      </c>
      <c r="Q37" s="22">
        <v>39.200000000000003</v>
      </c>
      <c r="R37" s="23">
        <f t="shared" si="24"/>
        <v>22.64351482803637</v>
      </c>
      <c r="S37" s="24">
        <f t="shared" si="25"/>
        <v>0.10710382513661203</v>
      </c>
      <c r="T37" s="22">
        <v>54.59</v>
      </c>
      <c r="U37" s="23">
        <f t="shared" si="20"/>
        <v>31.533404960778196</v>
      </c>
      <c r="V37" s="24">
        <f t="shared" si="21"/>
        <v>0.14915300546448088</v>
      </c>
      <c r="W37" s="22"/>
      <c r="X37" s="23"/>
      <c r="Y37" s="24"/>
      <c r="Z37" s="22"/>
      <c r="AA37" s="23"/>
      <c r="AB37" s="24"/>
      <c r="AC37" s="25">
        <v>19.441194444444445</v>
      </c>
      <c r="AD37" s="25">
        <v>51.899419444444447</v>
      </c>
      <c r="AE37" s="27" t="s">
        <v>1861</v>
      </c>
      <c r="AF37" s="27" t="s">
        <v>1900</v>
      </c>
    </row>
    <row r="38" spans="1:32" s="30" customFormat="1" ht="125.1" customHeight="1" x14ac:dyDescent="0.3">
      <c r="A38" s="113">
        <v>35</v>
      </c>
      <c r="B38" s="21" t="s">
        <v>156</v>
      </c>
      <c r="C38" s="13" t="s">
        <v>2001</v>
      </c>
      <c r="D38" s="13" t="s">
        <v>2209</v>
      </c>
      <c r="E38" s="13" t="s">
        <v>2296</v>
      </c>
      <c r="F38" s="13" t="s">
        <v>47</v>
      </c>
      <c r="G38" s="13" t="s">
        <v>18</v>
      </c>
      <c r="H38" s="13" t="s">
        <v>19</v>
      </c>
      <c r="I38" s="13" t="s">
        <v>17</v>
      </c>
      <c r="J38" s="13" t="s">
        <v>36</v>
      </c>
      <c r="K38" s="14" t="s">
        <v>60</v>
      </c>
      <c r="L38" s="21">
        <v>3401</v>
      </c>
      <c r="M38" s="22">
        <v>9.2899999999999991</v>
      </c>
      <c r="N38" s="22">
        <v>17.004999999999999</v>
      </c>
      <c r="O38" s="23">
        <f t="shared" si="22"/>
        <v>5.0012646538083727</v>
      </c>
      <c r="P38" s="24">
        <f t="shared" si="23"/>
        <v>4.6461748633879779E-2</v>
      </c>
      <c r="Q38" s="22">
        <v>153.04499999999999</v>
      </c>
      <c r="R38" s="23">
        <f t="shared" si="24"/>
        <v>45.011381884275352</v>
      </c>
      <c r="S38" s="24">
        <f t="shared" si="25"/>
        <v>0.41815573770491798</v>
      </c>
      <c r="T38" s="22">
        <v>32.65</v>
      </c>
      <c r="U38" s="23">
        <f t="shared" ref="U38:U44" si="26">V38*1000/M38</f>
        <v>9.6025457775268084</v>
      </c>
      <c r="V38" s="24">
        <f t="shared" ref="V38:V44" si="27">T38/366</f>
        <v>8.920765027322404E-2</v>
      </c>
      <c r="W38" s="22"/>
      <c r="X38" s="23"/>
      <c r="Y38" s="24"/>
      <c r="Z38" s="22"/>
      <c r="AA38" s="23"/>
      <c r="AB38" s="24"/>
      <c r="AC38" s="25">
        <v>19.632944444444444</v>
      </c>
      <c r="AD38" s="25">
        <v>51.832805555555559</v>
      </c>
      <c r="AE38" s="26" t="s">
        <v>1862</v>
      </c>
      <c r="AF38" s="26" t="s">
        <v>1901</v>
      </c>
    </row>
    <row r="39" spans="1:32" s="30" customFormat="1" ht="125.1" customHeight="1" x14ac:dyDescent="0.3">
      <c r="A39" s="114">
        <v>36</v>
      </c>
      <c r="B39" s="21" t="s">
        <v>157</v>
      </c>
      <c r="C39" s="13" t="s">
        <v>185</v>
      </c>
      <c r="D39" s="13" t="s">
        <v>2210</v>
      </c>
      <c r="E39" s="13" t="s">
        <v>186</v>
      </c>
      <c r="F39" s="13" t="s">
        <v>47</v>
      </c>
      <c r="G39" s="13" t="s">
        <v>18</v>
      </c>
      <c r="H39" s="13" t="s">
        <v>19</v>
      </c>
      <c r="I39" s="13" t="s">
        <v>187</v>
      </c>
      <c r="J39" s="13" t="s">
        <v>36</v>
      </c>
      <c r="K39" s="14" t="s">
        <v>60</v>
      </c>
      <c r="L39" s="21">
        <v>544</v>
      </c>
      <c r="M39" s="22">
        <v>1.49</v>
      </c>
      <c r="N39" s="22">
        <v>2.72</v>
      </c>
      <c r="O39" s="23">
        <f t="shared" si="22"/>
        <v>4.9877140866248588</v>
      </c>
      <c r="P39" s="24">
        <f t="shared" si="23"/>
        <v>7.4316939890710391E-3</v>
      </c>
      <c r="Q39" s="22">
        <v>25.568000000000001</v>
      </c>
      <c r="R39" s="23">
        <f t="shared" si="24"/>
        <v>46.884512414273665</v>
      </c>
      <c r="S39" s="24">
        <f t="shared" si="25"/>
        <v>6.9857923497267757E-2</v>
      </c>
      <c r="T39" s="22">
        <v>5.98</v>
      </c>
      <c r="U39" s="23">
        <f t="shared" si="26"/>
        <v>10.965636116917887</v>
      </c>
      <c r="V39" s="24">
        <f t="shared" si="27"/>
        <v>1.6338797814207651E-2</v>
      </c>
      <c r="W39" s="22"/>
      <c r="X39" s="23"/>
      <c r="Y39" s="24"/>
      <c r="Z39" s="22"/>
      <c r="AA39" s="23"/>
      <c r="AB39" s="24"/>
      <c r="AC39" s="34">
        <v>19.380700000000001</v>
      </c>
      <c r="AD39" s="34">
        <v>51.510100000000001</v>
      </c>
      <c r="AE39" s="26" t="s">
        <v>2397</v>
      </c>
      <c r="AF39" s="26" t="s">
        <v>2398</v>
      </c>
    </row>
    <row r="40" spans="1:32" s="30" customFormat="1" ht="125.1" customHeight="1" x14ac:dyDescent="0.3">
      <c r="A40" s="113">
        <v>37</v>
      </c>
      <c r="B40" s="21" t="s">
        <v>158</v>
      </c>
      <c r="C40" s="13" t="s">
        <v>2140</v>
      </c>
      <c r="D40" s="13" t="s">
        <v>2211</v>
      </c>
      <c r="E40" s="13" t="s">
        <v>188</v>
      </c>
      <c r="F40" s="13" t="s">
        <v>47</v>
      </c>
      <c r="G40" s="13" t="s">
        <v>18</v>
      </c>
      <c r="H40" s="13" t="s">
        <v>19</v>
      </c>
      <c r="I40" s="13" t="s">
        <v>189</v>
      </c>
      <c r="J40" s="13" t="s">
        <v>36</v>
      </c>
      <c r="K40" s="103"/>
      <c r="L40" s="21">
        <v>279</v>
      </c>
      <c r="M40" s="22">
        <v>0.76200000000000001</v>
      </c>
      <c r="N40" s="22">
        <v>2.23</v>
      </c>
      <c r="O40" s="23">
        <f t="shared" si="22"/>
        <v>7.9959267386658635</v>
      </c>
      <c r="P40" s="24">
        <f t="shared" si="23"/>
        <v>6.0928961748633881E-3</v>
      </c>
      <c r="Q40" s="22">
        <v>18.135000000000002</v>
      </c>
      <c r="R40" s="23">
        <f t="shared" si="24"/>
        <v>65.025171033948624</v>
      </c>
      <c r="S40" s="24">
        <f t="shared" si="25"/>
        <v>4.9549180327868855E-2</v>
      </c>
      <c r="T40" s="22">
        <v>6.9749999999999996</v>
      </c>
      <c r="U40" s="23">
        <f t="shared" si="26"/>
        <v>25.009681166903317</v>
      </c>
      <c r="V40" s="24">
        <f t="shared" si="27"/>
        <v>1.9057377049180327E-2</v>
      </c>
      <c r="W40" s="22"/>
      <c r="X40" s="23"/>
      <c r="Y40" s="24"/>
      <c r="Z40" s="22"/>
      <c r="AA40" s="23"/>
      <c r="AB40" s="24"/>
      <c r="AC40" s="25">
        <v>19.624852777777779</v>
      </c>
      <c r="AD40" s="25">
        <v>51.768347222222218</v>
      </c>
      <c r="AE40" s="35" t="s">
        <v>1863</v>
      </c>
      <c r="AF40" s="35" t="s">
        <v>1902</v>
      </c>
    </row>
    <row r="41" spans="1:32" s="30" customFormat="1" ht="125.1" customHeight="1" x14ac:dyDescent="0.3">
      <c r="A41" s="114">
        <v>38</v>
      </c>
      <c r="B41" s="21" t="s">
        <v>159</v>
      </c>
      <c r="C41" s="13" t="s">
        <v>2141</v>
      </c>
      <c r="D41" s="18" t="s">
        <v>54</v>
      </c>
      <c r="E41" s="18" t="s">
        <v>74</v>
      </c>
      <c r="F41" s="13" t="s">
        <v>96</v>
      </c>
      <c r="G41" s="13" t="s">
        <v>98</v>
      </c>
      <c r="H41" s="13" t="s">
        <v>102</v>
      </c>
      <c r="I41" s="13" t="s">
        <v>119</v>
      </c>
      <c r="J41" s="13" t="s">
        <v>29</v>
      </c>
      <c r="K41" s="13" t="s">
        <v>1033</v>
      </c>
      <c r="L41" s="36">
        <v>6128</v>
      </c>
      <c r="M41" s="22">
        <v>16.739999999999998</v>
      </c>
      <c r="N41" s="36"/>
      <c r="O41" s="23"/>
      <c r="P41" s="24"/>
      <c r="Q41" s="123"/>
      <c r="R41" s="134"/>
      <c r="S41" s="136"/>
      <c r="T41" s="36">
        <v>142.78200000000001</v>
      </c>
      <c r="U41" s="23">
        <f t="shared" si="26"/>
        <v>23.304346122960617</v>
      </c>
      <c r="V41" s="24">
        <f t="shared" si="27"/>
        <v>0.39011475409836066</v>
      </c>
      <c r="W41" s="22"/>
      <c r="X41" s="23"/>
      <c r="Y41" s="24"/>
      <c r="Z41" s="22"/>
      <c r="AA41" s="23"/>
      <c r="AB41" s="24"/>
      <c r="AC41" s="25">
        <v>19.245805555555556</v>
      </c>
      <c r="AD41" s="25">
        <v>51.639694444444444</v>
      </c>
      <c r="AE41" s="26" t="s">
        <v>1864</v>
      </c>
      <c r="AF41" s="26" t="s">
        <v>1903</v>
      </c>
    </row>
    <row r="42" spans="1:32" s="30" customFormat="1" ht="125.1" customHeight="1" x14ac:dyDescent="0.3">
      <c r="A42" s="113">
        <v>39</v>
      </c>
      <c r="B42" s="21" t="s">
        <v>160</v>
      </c>
      <c r="C42" s="13" t="s">
        <v>2002</v>
      </c>
      <c r="D42" s="18" t="s">
        <v>1</v>
      </c>
      <c r="E42" s="18" t="s">
        <v>199</v>
      </c>
      <c r="F42" s="13" t="s">
        <v>96</v>
      </c>
      <c r="G42" s="13" t="s">
        <v>42</v>
      </c>
      <c r="H42" s="13" t="s">
        <v>102</v>
      </c>
      <c r="I42" s="13" t="s">
        <v>2</v>
      </c>
      <c r="J42" s="13" t="s">
        <v>105</v>
      </c>
      <c r="K42" s="13" t="s">
        <v>71</v>
      </c>
      <c r="L42" s="36">
        <v>6007</v>
      </c>
      <c r="M42" s="22">
        <v>16.41</v>
      </c>
      <c r="N42" s="36">
        <v>12.013999999999999</v>
      </c>
      <c r="O42" s="23">
        <f>P42*1000/M42</f>
        <v>2.0003130171859755</v>
      </c>
      <c r="P42" s="24">
        <f>N42/366</f>
        <v>3.2825136612021855E-2</v>
      </c>
      <c r="Q42" s="36">
        <v>55.2</v>
      </c>
      <c r="R42" s="23">
        <f t="shared" ref="R42:R50" si="28">S42*1000/M42</f>
        <v>9.1907173754507951</v>
      </c>
      <c r="S42" s="24">
        <f t="shared" ref="S42:S50" si="29">Q42/366</f>
        <v>0.15081967213114755</v>
      </c>
      <c r="T42" s="36">
        <v>22.23</v>
      </c>
      <c r="U42" s="23">
        <f t="shared" si="26"/>
        <v>3.7012617256570861</v>
      </c>
      <c r="V42" s="24">
        <f t="shared" si="27"/>
        <v>6.0737704918032785E-2</v>
      </c>
      <c r="W42" s="22"/>
      <c r="X42" s="23"/>
      <c r="Y42" s="24"/>
      <c r="Z42" s="22"/>
      <c r="AA42" s="23"/>
      <c r="AB42" s="24"/>
      <c r="AC42" s="25">
        <v>19.347258333333333</v>
      </c>
      <c r="AD42" s="25">
        <v>51.650019444444446</v>
      </c>
      <c r="AE42" s="32" t="s">
        <v>1865</v>
      </c>
      <c r="AF42" s="32" t="s">
        <v>235</v>
      </c>
    </row>
    <row r="43" spans="1:32" s="30" customFormat="1" ht="125.1" customHeight="1" x14ac:dyDescent="0.3">
      <c r="A43" s="114">
        <v>40</v>
      </c>
      <c r="B43" s="21" t="s">
        <v>161</v>
      </c>
      <c r="C43" s="13" t="s">
        <v>2525</v>
      </c>
      <c r="D43" s="18" t="s">
        <v>3</v>
      </c>
      <c r="E43" s="18" t="s">
        <v>4</v>
      </c>
      <c r="F43" s="13" t="s">
        <v>96</v>
      </c>
      <c r="G43" s="13" t="s">
        <v>42</v>
      </c>
      <c r="H43" s="13" t="s">
        <v>102</v>
      </c>
      <c r="I43" s="13" t="s">
        <v>5</v>
      </c>
      <c r="J43" s="13" t="s">
        <v>105</v>
      </c>
      <c r="K43" s="13" t="s">
        <v>71</v>
      </c>
      <c r="L43" s="36">
        <v>2115</v>
      </c>
      <c r="M43" s="22">
        <v>5.78</v>
      </c>
      <c r="N43" s="36"/>
      <c r="O43" s="37"/>
      <c r="P43" s="38"/>
      <c r="Q43" s="36">
        <v>59.22</v>
      </c>
      <c r="R43" s="37">
        <f t="shared" si="28"/>
        <v>27.993646831924668</v>
      </c>
      <c r="S43" s="24">
        <f t="shared" si="29"/>
        <v>0.16180327868852459</v>
      </c>
      <c r="T43" s="36">
        <v>4.2300000000000004</v>
      </c>
      <c r="U43" s="23">
        <f t="shared" si="26"/>
        <v>1.9995462022803334</v>
      </c>
      <c r="V43" s="24">
        <f t="shared" si="27"/>
        <v>1.1557377049180329E-2</v>
      </c>
      <c r="W43" s="22"/>
      <c r="X43" s="23"/>
      <c r="Y43" s="24"/>
      <c r="Z43" s="22"/>
      <c r="AA43" s="23"/>
      <c r="AB43" s="24"/>
      <c r="AC43" s="25">
        <v>19.360491666666668</v>
      </c>
      <c r="AD43" s="25">
        <v>51.66739722222222</v>
      </c>
      <c r="AE43" s="32" t="s">
        <v>1866</v>
      </c>
      <c r="AF43" s="32" t="s">
        <v>2558</v>
      </c>
    </row>
    <row r="44" spans="1:32" s="30" customFormat="1" ht="125.1" customHeight="1" x14ac:dyDescent="0.3">
      <c r="A44" s="113">
        <v>41</v>
      </c>
      <c r="B44" s="21" t="s">
        <v>162</v>
      </c>
      <c r="C44" s="13" t="s">
        <v>2526</v>
      </c>
      <c r="D44" s="18" t="s">
        <v>3</v>
      </c>
      <c r="E44" s="18" t="s">
        <v>4</v>
      </c>
      <c r="F44" s="13" t="s">
        <v>96</v>
      </c>
      <c r="G44" s="13" t="s">
        <v>42</v>
      </c>
      <c r="H44" s="13" t="s">
        <v>102</v>
      </c>
      <c r="I44" s="13" t="s">
        <v>6</v>
      </c>
      <c r="J44" s="13" t="s">
        <v>105</v>
      </c>
      <c r="K44" s="13" t="s">
        <v>71</v>
      </c>
      <c r="L44" s="36">
        <v>1829.2</v>
      </c>
      <c r="M44" s="22">
        <v>4.9969999999999999</v>
      </c>
      <c r="N44" s="36"/>
      <c r="O44" s="37"/>
      <c r="P44" s="38"/>
      <c r="Q44" s="36">
        <v>46.83</v>
      </c>
      <c r="R44" s="37">
        <f t="shared" si="28"/>
        <v>25.605527250776696</v>
      </c>
      <c r="S44" s="24">
        <f t="shared" si="29"/>
        <v>0.12795081967213115</v>
      </c>
      <c r="T44" s="36">
        <v>3.66</v>
      </c>
      <c r="U44" s="23">
        <f t="shared" si="26"/>
        <v>2.0012007204322595</v>
      </c>
      <c r="V44" s="24">
        <f t="shared" si="27"/>
        <v>0.01</v>
      </c>
      <c r="W44" s="22"/>
      <c r="X44" s="23"/>
      <c r="Y44" s="24"/>
      <c r="Z44" s="22"/>
      <c r="AA44" s="23"/>
      <c r="AB44" s="24"/>
      <c r="AC44" s="25">
        <v>19.361336111111111</v>
      </c>
      <c r="AD44" s="25">
        <v>51.668205555555552</v>
      </c>
      <c r="AE44" s="32" t="s">
        <v>1867</v>
      </c>
      <c r="AF44" s="32" t="s">
        <v>2559</v>
      </c>
    </row>
    <row r="45" spans="1:32" s="30" customFormat="1" ht="125.1" customHeight="1" x14ac:dyDescent="0.3">
      <c r="A45" s="114">
        <v>42</v>
      </c>
      <c r="B45" s="21" t="s">
        <v>163</v>
      </c>
      <c r="C45" s="13" t="s">
        <v>2003</v>
      </c>
      <c r="D45" s="18" t="s">
        <v>170</v>
      </c>
      <c r="E45" s="18" t="s">
        <v>184</v>
      </c>
      <c r="F45" s="13" t="s">
        <v>48</v>
      </c>
      <c r="G45" s="13" t="s">
        <v>93</v>
      </c>
      <c r="H45" s="13" t="s">
        <v>19</v>
      </c>
      <c r="I45" s="13" t="s">
        <v>171</v>
      </c>
      <c r="J45" s="13" t="s">
        <v>36</v>
      </c>
      <c r="K45" s="13" t="s">
        <v>1034</v>
      </c>
      <c r="L45" s="36">
        <v>4540</v>
      </c>
      <c r="M45" s="22">
        <v>12.4</v>
      </c>
      <c r="N45" s="36">
        <v>12.03</v>
      </c>
      <c r="O45" s="37">
        <f t="shared" ref="O45:O50" si="30">P45*1000/M45</f>
        <v>2.6507139079851925</v>
      </c>
      <c r="P45" s="38">
        <f t="shared" ref="P45:P50" si="31">N45/366</f>
        <v>3.2868852459016391E-2</v>
      </c>
      <c r="Q45" s="36">
        <v>103.5</v>
      </c>
      <c r="R45" s="23">
        <f t="shared" si="28"/>
        <v>22.805393971443678</v>
      </c>
      <c r="S45" s="24">
        <f t="shared" si="29"/>
        <v>0.28278688524590162</v>
      </c>
      <c r="T45" s="36">
        <v>36.409999999999997</v>
      </c>
      <c r="U45" s="23">
        <f t="shared" ref="U45:U52" si="32">V45*1000/M45</f>
        <v>8.0226511545919266</v>
      </c>
      <c r="V45" s="24">
        <f t="shared" ref="V45:V52" si="33">T45/366</f>
        <v>9.9480874316939888E-2</v>
      </c>
      <c r="W45" s="22"/>
      <c r="X45" s="23"/>
      <c r="Y45" s="24"/>
      <c r="Z45" s="22"/>
      <c r="AA45" s="23"/>
      <c r="AB45" s="24"/>
      <c r="AC45" s="25">
        <v>19.235555555555557</v>
      </c>
      <c r="AD45" s="25">
        <v>52.027499999999996</v>
      </c>
      <c r="AE45" s="23" t="s">
        <v>1868</v>
      </c>
      <c r="AF45" s="23" t="s">
        <v>239</v>
      </c>
    </row>
    <row r="46" spans="1:32" s="30" customFormat="1" ht="249.75" customHeight="1" x14ac:dyDescent="0.3">
      <c r="A46" s="113">
        <v>43</v>
      </c>
      <c r="B46" s="21" t="s">
        <v>164</v>
      </c>
      <c r="C46" s="13" t="s">
        <v>2142</v>
      </c>
      <c r="D46" s="13" t="s">
        <v>182</v>
      </c>
      <c r="E46" s="13" t="s">
        <v>183</v>
      </c>
      <c r="F46" s="16" t="s">
        <v>47</v>
      </c>
      <c r="G46" s="16" t="s">
        <v>97</v>
      </c>
      <c r="H46" s="13" t="s">
        <v>55</v>
      </c>
      <c r="I46" s="16" t="s">
        <v>224</v>
      </c>
      <c r="J46" s="13" t="s">
        <v>105</v>
      </c>
      <c r="K46" s="14" t="s">
        <v>1035</v>
      </c>
      <c r="L46" s="32">
        <v>43360</v>
      </c>
      <c r="M46" s="36">
        <v>118.47</v>
      </c>
      <c r="N46" s="36">
        <v>322.48660000000001</v>
      </c>
      <c r="O46" s="37">
        <f t="shared" si="30"/>
        <v>7.4374181561724377</v>
      </c>
      <c r="P46" s="38">
        <f t="shared" si="31"/>
        <v>0.8811109289617487</v>
      </c>
      <c r="Q46" s="36">
        <v>1687.97</v>
      </c>
      <c r="R46" s="37">
        <f t="shared" si="28"/>
        <v>38.929179460710579</v>
      </c>
      <c r="S46" s="38">
        <f t="shared" si="29"/>
        <v>4.6119398907103824</v>
      </c>
      <c r="T46" s="36">
        <v>270.363</v>
      </c>
      <c r="U46" s="37">
        <f t="shared" si="32"/>
        <v>6.2353061645266772</v>
      </c>
      <c r="V46" s="38">
        <f t="shared" si="33"/>
        <v>0.73869672131147546</v>
      </c>
      <c r="W46" s="36">
        <v>184.93</v>
      </c>
      <c r="X46" s="37">
        <f>Y46*1000/M46</f>
        <v>4.2649888076619895</v>
      </c>
      <c r="Y46" s="38">
        <f t="shared" ref="Y46" si="34">W46/366</f>
        <v>0.50527322404371589</v>
      </c>
      <c r="Z46" s="36">
        <v>86.286000000000001</v>
      </c>
      <c r="AA46" s="37">
        <f>AB46*1000/M46</f>
        <v>1.9899898570157486</v>
      </c>
      <c r="AB46" s="38">
        <f t="shared" ref="AB46" si="35">Z46/366</f>
        <v>0.23575409836065575</v>
      </c>
      <c r="AC46" s="25">
        <v>19.472230555555555</v>
      </c>
      <c r="AD46" s="25">
        <v>51.685652777777776</v>
      </c>
      <c r="AE46" s="35" t="s">
        <v>1869</v>
      </c>
      <c r="AF46" s="35" t="s">
        <v>1904</v>
      </c>
    </row>
    <row r="47" spans="1:32" s="30" customFormat="1" ht="228.75" customHeight="1" x14ac:dyDescent="0.3">
      <c r="A47" s="114">
        <v>44</v>
      </c>
      <c r="B47" s="21" t="s">
        <v>165</v>
      </c>
      <c r="C47" s="13" t="s">
        <v>2004</v>
      </c>
      <c r="D47" s="13" t="s">
        <v>1008</v>
      </c>
      <c r="E47" s="13" t="s">
        <v>196</v>
      </c>
      <c r="F47" s="13" t="s">
        <v>48</v>
      </c>
      <c r="G47" s="13" t="s">
        <v>35</v>
      </c>
      <c r="H47" s="13" t="s">
        <v>19</v>
      </c>
      <c r="I47" s="13" t="s">
        <v>190</v>
      </c>
      <c r="J47" s="13" t="s">
        <v>36</v>
      </c>
      <c r="K47" s="14" t="s">
        <v>1036</v>
      </c>
      <c r="L47" s="32">
        <v>3660</v>
      </c>
      <c r="M47" s="36">
        <v>10</v>
      </c>
      <c r="N47" s="36">
        <v>21.96</v>
      </c>
      <c r="O47" s="37">
        <f t="shared" si="30"/>
        <v>6.0000000000000009</v>
      </c>
      <c r="P47" s="38">
        <f t="shared" si="31"/>
        <v>6.0000000000000005E-2</v>
      </c>
      <c r="Q47" s="36">
        <v>135.41999999999999</v>
      </c>
      <c r="R47" s="37">
        <f t="shared" si="28"/>
        <v>36.999999999999993</v>
      </c>
      <c r="S47" s="38">
        <f t="shared" si="29"/>
        <v>0.36999999999999994</v>
      </c>
      <c r="T47" s="36">
        <v>10.98</v>
      </c>
      <c r="U47" s="23">
        <f t="shared" si="32"/>
        <v>3</v>
      </c>
      <c r="V47" s="38">
        <v>0.03</v>
      </c>
      <c r="W47" s="36"/>
      <c r="X47" s="37"/>
      <c r="Y47" s="38"/>
      <c r="Z47" s="36"/>
      <c r="AA47" s="37"/>
      <c r="AB47" s="38"/>
      <c r="AC47" s="25">
        <v>19.420125000000002</v>
      </c>
      <c r="AD47" s="25">
        <v>51.932672222222223</v>
      </c>
      <c r="AE47" s="35" t="s">
        <v>1870</v>
      </c>
      <c r="AF47" s="35" t="s">
        <v>1905</v>
      </c>
    </row>
    <row r="48" spans="1:32" s="30" customFormat="1" ht="125.1" customHeight="1" x14ac:dyDescent="0.3">
      <c r="A48" s="113">
        <v>45</v>
      </c>
      <c r="B48" s="21" t="s">
        <v>166</v>
      </c>
      <c r="C48" s="13" t="s">
        <v>2005</v>
      </c>
      <c r="D48" s="13" t="s">
        <v>197</v>
      </c>
      <c r="E48" s="13" t="s">
        <v>2297</v>
      </c>
      <c r="F48" s="13" t="s">
        <v>48</v>
      </c>
      <c r="G48" s="13" t="s">
        <v>35</v>
      </c>
      <c r="H48" s="13" t="s">
        <v>19</v>
      </c>
      <c r="I48" s="13" t="s">
        <v>191</v>
      </c>
      <c r="J48" s="13" t="s">
        <v>36</v>
      </c>
      <c r="K48" s="103"/>
      <c r="L48" s="32">
        <v>1120</v>
      </c>
      <c r="M48" s="36">
        <v>3.06</v>
      </c>
      <c r="N48" s="36">
        <v>1.23</v>
      </c>
      <c r="O48" s="37">
        <f t="shared" si="30"/>
        <v>1.0982535090538947</v>
      </c>
      <c r="P48" s="38">
        <f t="shared" si="31"/>
        <v>3.3606557377049181E-3</v>
      </c>
      <c r="Q48" s="36">
        <v>11.2</v>
      </c>
      <c r="R48" s="37">
        <f t="shared" si="28"/>
        <v>10.000357155612699</v>
      </c>
      <c r="S48" s="38">
        <f t="shared" si="29"/>
        <v>3.060109289617486E-2</v>
      </c>
      <c r="T48" s="36">
        <v>5.93</v>
      </c>
      <c r="U48" s="37">
        <f t="shared" si="32"/>
        <v>5.2948319582842229</v>
      </c>
      <c r="V48" s="38">
        <f t="shared" si="33"/>
        <v>1.6202185792349725E-2</v>
      </c>
      <c r="W48" s="36"/>
      <c r="X48" s="37"/>
      <c r="Y48" s="38"/>
      <c r="Z48" s="36"/>
      <c r="AA48" s="37"/>
      <c r="AB48" s="38"/>
      <c r="AC48" s="25">
        <v>19.312008333333335</v>
      </c>
      <c r="AD48" s="25">
        <v>51.89266111111111</v>
      </c>
      <c r="AE48" s="35" t="s">
        <v>1871</v>
      </c>
      <c r="AF48" s="35" t="s">
        <v>1906</v>
      </c>
    </row>
    <row r="49" spans="1:32" s="30" customFormat="1" ht="125.1" customHeight="1" x14ac:dyDescent="0.3">
      <c r="A49" s="114">
        <v>46</v>
      </c>
      <c r="B49" s="21" t="s">
        <v>167</v>
      </c>
      <c r="C49" s="13" t="s">
        <v>248</v>
      </c>
      <c r="D49" s="39" t="s">
        <v>250</v>
      </c>
      <c r="E49" s="39" t="s">
        <v>247</v>
      </c>
      <c r="F49" s="13" t="s">
        <v>48</v>
      </c>
      <c r="G49" s="13" t="s">
        <v>93</v>
      </c>
      <c r="H49" s="13" t="s">
        <v>19</v>
      </c>
      <c r="I49" s="13" t="s">
        <v>249</v>
      </c>
      <c r="J49" s="13" t="s">
        <v>36</v>
      </c>
      <c r="K49" s="13" t="s">
        <v>1037</v>
      </c>
      <c r="L49" s="32">
        <v>221</v>
      </c>
      <c r="M49" s="36">
        <v>0.60399999999999998</v>
      </c>
      <c r="N49" s="36">
        <v>4.8099999999999996</v>
      </c>
      <c r="O49" s="23">
        <f t="shared" si="30"/>
        <v>21.75840480584808</v>
      </c>
      <c r="P49" s="24">
        <f t="shared" si="31"/>
        <v>1.3142076502732239E-2</v>
      </c>
      <c r="Q49" s="36">
        <v>22.91</v>
      </c>
      <c r="R49" s="23">
        <f t="shared" si="28"/>
        <v>103.63514638294792</v>
      </c>
      <c r="S49" s="24">
        <f t="shared" si="29"/>
        <v>6.2595628415300544E-2</v>
      </c>
      <c r="T49" s="36">
        <v>6.63</v>
      </c>
      <c r="U49" s="23">
        <f t="shared" si="32"/>
        <v>29.991314732385192</v>
      </c>
      <c r="V49" s="24">
        <f t="shared" si="33"/>
        <v>1.8114754098360657E-2</v>
      </c>
      <c r="W49" s="36"/>
      <c r="X49" s="37"/>
      <c r="Y49" s="38"/>
      <c r="Z49" s="36"/>
      <c r="AA49" s="37"/>
      <c r="AB49" s="38"/>
      <c r="AC49" s="25">
        <v>19.350738</v>
      </c>
      <c r="AD49" s="25">
        <v>51.972459999999998</v>
      </c>
      <c r="AE49" s="35" t="s">
        <v>1872</v>
      </c>
      <c r="AF49" s="35" t="s">
        <v>1907</v>
      </c>
    </row>
    <row r="50" spans="1:32" s="30" customFormat="1" ht="125.1" customHeight="1" x14ac:dyDescent="0.3">
      <c r="A50" s="113">
        <v>47</v>
      </c>
      <c r="B50" s="21" t="s">
        <v>168</v>
      </c>
      <c r="C50" s="13" t="s">
        <v>251</v>
      </c>
      <c r="D50" s="39" t="s">
        <v>250</v>
      </c>
      <c r="E50" s="39" t="s">
        <v>247</v>
      </c>
      <c r="F50" s="13" t="s">
        <v>48</v>
      </c>
      <c r="G50" s="13" t="s">
        <v>93</v>
      </c>
      <c r="H50" s="13" t="s">
        <v>19</v>
      </c>
      <c r="I50" s="13" t="s">
        <v>181</v>
      </c>
      <c r="J50" s="13" t="s">
        <v>36</v>
      </c>
      <c r="K50" s="13"/>
      <c r="L50" s="32">
        <v>444</v>
      </c>
      <c r="M50" s="36">
        <v>1.21</v>
      </c>
      <c r="N50" s="36">
        <v>10.43</v>
      </c>
      <c r="O50" s="23">
        <f t="shared" si="30"/>
        <v>23.551460958316397</v>
      </c>
      <c r="P50" s="24">
        <f t="shared" si="31"/>
        <v>2.8497267759562839E-2</v>
      </c>
      <c r="Q50" s="36">
        <v>50.28</v>
      </c>
      <c r="R50" s="23">
        <f t="shared" si="28"/>
        <v>113.53475138870073</v>
      </c>
      <c r="S50" s="24">
        <f t="shared" si="29"/>
        <v>0.13737704918032786</v>
      </c>
      <c r="T50" s="36">
        <v>18.09</v>
      </c>
      <c r="U50" s="23">
        <f t="shared" si="32"/>
        <v>40.848123560493157</v>
      </c>
      <c r="V50" s="24">
        <f t="shared" si="33"/>
        <v>4.9426229508196723E-2</v>
      </c>
      <c r="W50" s="36"/>
      <c r="X50" s="37"/>
      <c r="Y50" s="38"/>
      <c r="Z50" s="36"/>
      <c r="AA50" s="37"/>
      <c r="AB50" s="38"/>
      <c r="AC50" s="25">
        <v>19.346055</v>
      </c>
      <c r="AD50" s="25">
        <v>51.971848000000001</v>
      </c>
      <c r="AE50" s="35" t="s">
        <v>1873</v>
      </c>
      <c r="AF50" s="35" t="s">
        <v>1908</v>
      </c>
    </row>
    <row r="51" spans="1:32" s="30" customFormat="1" ht="125.1" customHeight="1" x14ac:dyDescent="0.3">
      <c r="A51" s="114">
        <v>48</v>
      </c>
      <c r="B51" s="21" t="s">
        <v>204</v>
      </c>
      <c r="C51" s="13" t="s">
        <v>2006</v>
      </c>
      <c r="D51" s="13" t="s">
        <v>236</v>
      </c>
      <c r="E51" s="13" t="s">
        <v>2298</v>
      </c>
      <c r="F51" s="13" t="s">
        <v>48</v>
      </c>
      <c r="G51" s="16" t="s">
        <v>100</v>
      </c>
      <c r="H51" s="13" t="s">
        <v>19</v>
      </c>
      <c r="I51" s="16" t="s">
        <v>2399</v>
      </c>
      <c r="J51" s="13" t="s">
        <v>36</v>
      </c>
      <c r="K51" s="33" t="s">
        <v>1038</v>
      </c>
      <c r="L51" s="32">
        <v>176</v>
      </c>
      <c r="M51" s="36">
        <v>0.48</v>
      </c>
      <c r="N51" s="36"/>
      <c r="O51" s="37"/>
      <c r="P51" s="38"/>
      <c r="Q51" s="36"/>
      <c r="R51" s="37"/>
      <c r="S51" s="38"/>
      <c r="T51" s="36">
        <v>9.15</v>
      </c>
      <c r="U51" s="23">
        <f t="shared" si="32"/>
        <v>52.083333333333336</v>
      </c>
      <c r="V51" s="24">
        <f t="shared" si="33"/>
        <v>2.5000000000000001E-2</v>
      </c>
      <c r="W51" s="36"/>
      <c r="X51" s="37"/>
      <c r="Y51" s="38"/>
      <c r="Z51" s="36"/>
      <c r="AA51" s="37"/>
      <c r="AB51" s="38"/>
      <c r="AC51" s="40">
        <v>19.553944000000001</v>
      </c>
      <c r="AD51" s="40">
        <v>52.005535999999999</v>
      </c>
      <c r="AE51" s="35" t="s">
        <v>1874</v>
      </c>
      <c r="AF51" s="35" t="s">
        <v>1909</v>
      </c>
    </row>
    <row r="52" spans="1:32" s="30" customFormat="1" ht="168" customHeight="1" x14ac:dyDescent="0.3">
      <c r="A52" s="113">
        <v>49</v>
      </c>
      <c r="B52" s="21" t="s">
        <v>205</v>
      </c>
      <c r="C52" s="13" t="s">
        <v>2143</v>
      </c>
      <c r="D52" s="13" t="s">
        <v>237</v>
      </c>
      <c r="E52" s="13" t="s">
        <v>2299</v>
      </c>
      <c r="F52" s="13" t="s">
        <v>48</v>
      </c>
      <c r="G52" s="13" t="s">
        <v>35</v>
      </c>
      <c r="H52" s="13" t="s">
        <v>19</v>
      </c>
      <c r="I52" s="16" t="s">
        <v>219</v>
      </c>
      <c r="J52" s="13" t="s">
        <v>36</v>
      </c>
      <c r="K52" s="14" t="s">
        <v>1039</v>
      </c>
      <c r="L52" s="32">
        <v>284</v>
      </c>
      <c r="M52" s="36">
        <v>0.78</v>
      </c>
      <c r="N52" s="36">
        <v>2.93</v>
      </c>
      <c r="O52" s="37">
        <f>P52*1000/M52</f>
        <v>10.26341600112092</v>
      </c>
      <c r="P52" s="38">
        <f>N52/366</f>
        <v>8.0054644808743181E-3</v>
      </c>
      <c r="Q52" s="36">
        <v>13.67</v>
      </c>
      <c r="R52" s="37">
        <f>S52*1000/M52</f>
        <v>47.884265097379853</v>
      </c>
      <c r="S52" s="38">
        <f>Q52/366</f>
        <v>3.7349726775956285E-2</v>
      </c>
      <c r="T52" s="36">
        <v>3.71</v>
      </c>
      <c r="U52" s="37">
        <f t="shared" si="32"/>
        <v>12.995656438279388</v>
      </c>
      <c r="V52" s="38">
        <f t="shared" si="33"/>
        <v>1.0136612021857923E-2</v>
      </c>
      <c r="W52" s="36"/>
      <c r="X52" s="37"/>
      <c r="Y52" s="38"/>
      <c r="Z52" s="36"/>
      <c r="AA52" s="37"/>
      <c r="AB52" s="38"/>
      <c r="AC52" s="25">
        <v>19.434314000000001</v>
      </c>
      <c r="AD52" s="25">
        <v>51.895443999999998</v>
      </c>
      <c r="AE52" s="35" t="s">
        <v>1875</v>
      </c>
      <c r="AF52" s="35" t="s">
        <v>1910</v>
      </c>
    </row>
    <row r="53" spans="1:32" s="30" customFormat="1" ht="125.1" customHeight="1" x14ac:dyDescent="0.3">
      <c r="A53" s="114">
        <v>50</v>
      </c>
      <c r="B53" s="21" t="s">
        <v>206</v>
      </c>
      <c r="C53" s="13" t="s">
        <v>2671</v>
      </c>
      <c r="D53" s="13" t="s">
        <v>207</v>
      </c>
      <c r="E53" s="13" t="s">
        <v>208</v>
      </c>
      <c r="F53" s="16" t="s">
        <v>47</v>
      </c>
      <c r="G53" s="16" t="s">
        <v>97</v>
      </c>
      <c r="H53" s="13" t="s">
        <v>19</v>
      </c>
      <c r="I53" s="13" t="s">
        <v>1032</v>
      </c>
      <c r="J53" s="16" t="s">
        <v>105</v>
      </c>
      <c r="K53" s="103"/>
      <c r="L53" s="32">
        <v>1418</v>
      </c>
      <c r="M53" s="36">
        <v>3.87</v>
      </c>
      <c r="N53" s="36">
        <v>8.65</v>
      </c>
      <c r="O53" s="37">
        <f t="shared" ref="O53:O63" si="36">P53*1000/M53</f>
        <v>6.1069456799536859</v>
      </c>
      <c r="P53" s="38">
        <f t="shared" ref="P53:P64" si="37">N53/366</f>
        <v>2.3633879781420765E-2</v>
      </c>
      <c r="Q53" s="36">
        <v>14.18</v>
      </c>
      <c r="R53" s="37">
        <f t="shared" ref="R53:R63" si="38">S53*1000/M53</f>
        <v>10.011154883438527</v>
      </c>
      <c r="S53" s="38">
        <f t="shared" ref="S53:S64" si="39">Q53/366</f>
        <v>3.8743169398907103E-2</v>
      </c>
      <c r="T53" s="36">
        <v>21.27</v>
      </c>
      <c r="U53" s="37">
        <f t="shared" ref="U53:U63" si="40">V53*1000/M53</f>
        <v>15.016732325157792</v>
      </c>
      <c r="V53" s="38">
        <f t="shared" ref="V53:V64" si="41">T53/366</f>
        <v>5.8114754098360658E-2</v>
      </c>
      <c r="W53" s="36"/>
      <c r="X53" s="37"/>
      <c r="Y53" s="38"/>
      <c r="Z53" s="36"/>
      <c r="AA53" s="37"/>
      <c r="AB53" s="38"/>
      <c r="AC53" s="25">
        <v>19.641684000000001</v>
      </c>
      <c r="AD53" s="25">
        <v>51.895443999999998</v>
      </c>
      <c r="AE53" s="35" t="s">
        <v>1876</v>
      </c>
      <c r="AF53" s="35" t="s">
        <v>2560</v>
      </c>
    </row>
    <row r="54" spans="1:32" s="30" customFormat="1" ht="125.1" customHeight="1" x14ac:dyDescent="0.3">
      <c r="A54" s="113">
        <v>51</v>
      </c>
      <c r="B54" s="21" t="s">
        <v>209</v>
      </c>
      <c r="C54" s="13" t="s">
        <v>2144</v>
      </c>
      <c r="D54" s="18" t="s">
        <v>2212</v>
      </c>
      <c r="E54" s="18" t="s">
        <v>221</v>
      </c>
      <c r="F54" s="16" t="s">
        <v>47</v>
      </c>
      <c r="G54" s="16" t="s">
        <v>18</v>
      </c>
      <c r="H54" s="13" t="s">
        <v>19</v>
      </c>
      <c r="I54" s="16" t="s">
        <v>220</v>
      </c>
      <c r="J54" s="13" t="s">
        <v>36</v>
      </c>
      <c r="K54" s="103"/>
      <c r="L54" s="32">
        <v>43</v>
      </c>
      <c r="M54" s="36">
        <v>0.12</v>
      </c>
      <c r="N54" s="36">
        <v>4.21</v>
      </c>
      <c r="O54" s="37">
        <f t="shared" si="36"/>
        <v>95.856102003642988</v>
      </c>
      <c r="P54" s="38">
        <f t="shared" si="37"/>
        <v>1.1502732240437158E-2</v>
      </c>
      <c r="Q54" s="36">
        <v>8.2100000000000009</v>
      </c>
      <c r="R54" s="37">
        <f t="shared" si="38"/>
        <v>186.93078324225866</v>
      </c>
      <c r="S54" s="38">
        <f t="shared" si="39"/>
        <v>2.2431693989071039E-2</v>
      </c>
      <c r="T54" s="36">
        <v>0.77</v>
      </c>
      <c r="U54" s="37">
        <f t="shared" si="40"/>
        <v>17.531876138433514</v>
      </c>
      <c r="V54" s="38">
        <f t="shared" si="41"/>
        <v>2.1038251366120217E-3</v>
      </c>
      <c r="W54" s="36"/>
      <c r="X54" s="37"/>
      <c r="Y54" s="38"/>
      <c r="Z54" s="36"/>
      <c r="AA54" s="37"/>
      <c r="AB54" s="38"/>
      <c r="AC54" s="25">
        <v>19.624675</v>
      </c>
      <c r="AD54" s="25">
        <v>51.818950000000001</v>
      </c>
      <c r="AE54" s="35" t="s">
        <v>1911</v>
      </c>
      <c r="AF54" s="35" t="s">
        <v>1912</v>
      </c>
    </row>
    <row r="55" spans="1:32" s="30" customFormat="1" ht="125.1" customHeight="1" x14ac:dyDescent="0.3">
      <c r="A55" s="114">
        <v>52</v>
      </c>
      <c r="B55" s="21" t="s">
        <v>210</v>
      </c>
      <c r="C55" s="13" t="s">
        <v>2145</v>
      </c>
      <c r="D55" s="18" t="s">
        <v>2213</v>
      </c>
      <c r="E55" s="18" t="s">
        <v>2557</v>
      </c>
      <c r="F55" s="16" t="s">
        <v>47</v>
      </c>
      <c r="G55" s="16" t="s">
        <v>18</v>
      </c>
      <c r="H55" s="13" t="s">
        <v>19</v>
      </c>
      <c r="I55" s="16" t="s">
        <v>220</v>
      </c>
      <c r="J55" s="13" t="s">
        <v>36</v>
      </c>
      <c r="K55" s="103"/>
      <c r="L55" s="32">
        <v>904</v>
      </c>
      <c r="M55" s="36">
        <v>2.4700000000000002</v>
      </c>
      <c r="N55" s="36">
        <v>289.27999999999997</v>
      </c>
      <c r="O55" s="37">
        <f t="shared" si="36"/>
        <v>319.99292051060814</v>
      </c>
      <c r="P55" s="38">
        <f t="shared" si="37"/>
        <v>0.79038251366120216</v>
      </c>
      <c r="Q55" s="36">
        <v>386.91</v>
      </c>
      <c r="R55" s="37">
        <f t="shared" si="38"/>
        <v>427.98831884250347</v>
      </c>
      <c r="S55" s="38">
        <f t="shared" si="39"/>
        <v>1.0571311475409837</v>
      </c>
      <c r="T55" s="36">
        <v>24.41</v>
      </c>
      <c r="U55" s="37">
        <f t="shared" si="40"/>
        <v>27.001615008517511</v>
      </c>
      <c r="V55" s="38">
        <f t="shared" si="41"/>
        <v>6.6693989071038254E-2</v>
      </c>
      <c r="W55" s="36"/>
      <c r="X55" s="37"/>
      <c r="Y55" s="38"/>
      <c r="Z55" s="36"/>
      <c r="AA55" s="37"/>
      <c r="AB55" s="38"/>
      <c r="AC55" s="25">
        <v>19.672011000000001</v>
      </c>
      <c r="AD55" s="25">
        <v>51.806708</v>
      </c>
      <c r="AE55" s="35" t="s">
        <v>1877</v>
      </c>
      <c r="AF55" s="35" t="s">
        <v>1913</v>
      </c>
    </row>
    <row r="56" spans="1:32" s="30" customFormat="1" ht="125.1" customHeight="1" x14ac:dyDescent="0.3">
      <c r="A56" s="113">
        <v>53</v>
      </c>
      <c r="B56" s="21" t="s">
        <v>211</v>
      </c>
      <c r="C56" s="13" t="s">
        <v>2680</v>
      </c>
      <c r="D56" s="18" t="s">
        <v>213</v>
      </c>
      <c r="E56" s="18" t="s">
        <v>217</v>
      </c>
      <c r="F56" s="16" t="s">
        <v>48</v>
      </c>
      <c r="G56" s="16" t="s">
        <v>35</v>
      </c>
      <c r="H56" s="13" t="s">
        <v>19</v>
      </c>
      <c r="I56" s="41" t="s">
        <v>218</v>
      </c>
      <c r="J56" s="16" t="s">
        <v>36</v>
      </c>
      <c r="K56" s="14" t="s">
        <v>1040</v>
      </c>
      <c r="L56" s="32">
        <v>6505</v>
      </c>
      <c r="M56" s="36">
        <v>17.77</v>
      </c>
      <c r="N56" s="36">
        <v>42.93</v>
      </c>
      <c r="O56" s="37">
        <f t="shared" si="36"/>
        <v>6.6007361827356847</v>
      </c>
      <c r="P56" s="38">
        <f t="shared" si="37"/>
        <v>0.11729508196721311</v>
      </c>
      <c r="Q56" s="36">
        <v>239.38</v>
      </c>
      <c r="R56" s="37">
        <f t="shared" si="38"/>
        <v>36.806061668373353</v>
      </c>
      <c r="S56" s="38">
        <f t="shared" si="39"/>
        <v>0.6540437158469945</v>
      </c>
      <c r="T56" s="36">
        <v>105.38</v>
      </c>
      <c r="U56" s="37">
        <f t="shared" si="40"/>
        <v>16.202785439941451</v>
      </c>
      <c r="V56" s="38">
        <f t="shared" si="41"/>
        <v>0.28792349726775956</v>
      </c>
      <c r="W56" s="36"/>
      <c r="X56" s="37"/>
      <c r="Y56" s="38"/>
      <c r="Z56" s="36"/>
      <c r="AA56" s="37"/>
      <c r="AB56" s="38"/>
      <c r="AC56" s="25">
        <v>19.403922000000001</v>
      </c>
      <c r="AD56" s="25">
        <v>51.854081000000001</v>
      </c>
      <c r="AE56" s="35" t="s">
        <v>1878</v>
      </c>
      <c r="AF56" s="35" t="s">
        <v>1914</v>
      </c>
    </row>
    <row r="57" spans="1:32" s="30" customFormat="1" ht="125.1" customHeight="1" x14ac:dyDescent="0.3">
      <c r="A57" s="114">
        <v>54</v>
      </c>
      <c r="B57" s="21" t="s">
        <v>212</v>
      </c>
      <c r="C57" s="13" t="s">
        <v>2007</v>
      </c>
      <c r="D57" s="18" t="s">
        <v>213</v>
      </c>
      <c r="E57" s="18" t="s">
        <v>214</v>
      </c>
      <c r="F57" s="16" t="s">
        <v>48</v>
      </c>
      <c r="G57" s="16" t="s">
        <v>37</v>
      </c>
      <c r="H57" s="13" t="s">
        <v>19</v>
      </c>
      <c r="I57" s="41" t="s">
        <v>216</v>
      </c>
      <c r="J57" s="16" t="s">
        <v>29</v>
      </c>
      <c r="K57" s="13" t="s">
        <v>1041</v>
      </c>
      <c r="L57" s="32">
        <v>66852</v>
      </c>
      <c r="M57" s="36">
        <v>182.66</v>
      </c>
      <c r="N57" s="36">
        <v>1286.9010000000001</v>
      </c>
      <c r="O57" s="37">
        <f t="shared" si="36"/>
        <v>19.249550809261319</v>
      </c>
      <c r="P57" s="38">
        <f t="shared" si="37"/>
        <v>3.5161229508196725</v>
      </c>
      <c r="Q57" s="36">
        <v>3760.43</v>
      </c>
      <c r="R57" s="37">
        <f t="shared" si="38"/>
        <v>56.248762219992472</v>
      </c>
      <c r="S57" s="38">
        <f t="shared" si="39"/>
        <v>10.274398907103825</v>
      </c>
      <c r="T57" s="36">
        <v>969.35400000000004</v>
      </c>
      <c r="U57" s="37">
        <f t="shared" si="40"/>
        <v>14.4996616485345</v>
      </c>
      <c r="V57" s="38">
        <f t="shared" si="41"/>
        <v>2.6485081967213118</v>
      </c>
      <c r="W57" s="36"/>
      <c r="X57" s="37"/>
      <c r="Y57" s="38"/>
      <c r="Z57" s="36"/>
      <c r="AA57" s="37"/>
      <c r="AB57" s="38"/>
      <c r="AC57" s="25">
        <v>19.148029999999999</v>
      </c>
      <c r="AD57" s="25">
        <v>51.995994000000003</v>
      </c>
      <c r="AE57" s="35" t="s">
        <v>1915</v>
      </c>
      <c r="AF57" s="35" t="s">
        <v>1916</v>
      </c>
    </row>
    <row r="58" spans="1:32" s="30" customFormat="1" ht="125.1" customHeight="1" x14ac:dyDescent="0.3">
      <c r="A58" s="113">
        <v>55</v>
      </c>
      <c r="B58" s="21" t="s">
        <v>256</v>
      </c>
      <c r="C58" s="13" t="s">
        <v>2670</v>
      </c>
      <c r="D58" s="18" t="s">
        <v>213</v>
      </c>
      <c r="E58" s="18" t="s">
        <v>214</v>
      </c>
      <c r="F58" s="16" t="s">
        <v>48</v>
      </c>
      <c r="G58" s="16" t="s">
        <v>37</v>
      </c>
      <c r="H58" s="13" t="s">
        <v>19</v>
      </c>
      <c r="I58" s="41" t="s">
        <v>215</v>
      </c>
      <c r="J58" s="16" t="s">
        <v>29</v>
      </c>
      <c r="K58" s="13" t="s">
        <v>1041</v>
      </c>
      <c r="L58" s="32">
        <v>3660</v>
      </c>
      <c r="M58" s="36">
        <v>10</v>
      </c>
      <c r="N58" s="36">
        <v>54.9</v>
      </c>
      <c r="O58" s="37">
        <f t="shared" si="36"/>
        <v>15</v>
      </c>
      <c r="P58" s="38">
        <f t="shared" si="37"/>
        <v>0.15</v>
      </c>
      <c r="Q58" s="36">
        <v>109.8</v>
      </c>
      <c r="R58" s="37">
        <f t="shared" si="38"/>
        <v>30</v>
      </c>
      <c r="S58" s="38">
        <f t="shared" si="39"/>
        <v>0.3</v>
      </c>
      <c r="T58" s="36">
        <v>10.98</v>
      </c>
      <c r="U58" s="37">
        <f t="shared" si="40"/>
        <v>3.0000000000000004</v>
      </c>
      <c r="V58" s="38">
        <f t="shared" si="41"/>
        <v>3.0000000000000002E-2</v>
      </c>
      <c r="W58" s="36"/>
      <c r="X58" s="37"/>
      <c r="Y58" s="38"/>
      <c r="Z58" s="36"/>
      <c r="AA58" s="37"/>
      <c r="AB58" s="38"/>
      <c r="AC58" s="25">
        <v>19.151174999999999</v>
      </c>
      <c r="AD58" s="25">
        <v>52.009138999999998</v>
      </c>
      <c r="AE58" s="35" t="s">
        <v>2687</v>
      </c>
      <c r="AF58" s="35" t="s">
        <v>2686</v>
      </c>
    </row>
    <row r="59" spans="1:32" s="30" customFormat="1" ht="129" customHeight="1" x14ac:dyDescent="0.3">
      <c r="A59" s="114">
        <v>56</v>
      </c>
      <c r="B59" s="21" t="s">
        <v>257</v>
      </c>
      <c r="C59" s="13" t="s">
        <v>2527</v>
      </c>
      <c r="D59" s="13" t="s">
        <v>252</v>
      </c>
      <c r="E59" s="13" t="s">
        <v>255</v>
      </c>
      <c r="F59" s="13" t="s">
        <v>96</v>
      </c>
      <c r="G59" s="13" t="s">
        <v>254</v>
      </c>
      <c r="H59" s="13" t="s">
        <v>19</v>
      </c>
      <c r="I59" s="13" t="s">
        <v>253</v>
      </c>
      <c r="J59" s="13" t="s">
        <v>105</v>
      </c>
      <c r="K59" s="14" t="s">
        <v>1035</v>
      </c>
      <c r="L59" s="21">
        <v>68644</v>
      </c>
      <c r="M59" s="22">
        <v>187.55</v>
      </c>
      <c r="N59" s="22">
        <v>686.44</v>
      </c>
      <c r="O59" s="37">
        <f t="shared" si="36"/>
        <v>10.000101976449269</v>
      </c>
      <c r="P59" s="38">
        <f t="shared" si="37"/>
        <v>1.8755191256830603</v>
      </c>
      <c r="Q59" s="22">
        <v>3844.0639999999999</v>
      </c>
      <c r="R59" s="37">
        <f t="shared" si="38"/>
        <v>56.000571068115889</v>
      </c>
      <c r="S59" s="38">
        <f t="shared" si="39"/>
        <v>10.502907103825136</v>
      </c>
      <c r="T59" s="22">
        <v>892.37199999999996</v>
      </c>
      <c r="U59" s="37">
        <f t="shared" si="40"/>
        <v>13.000132569384046</v>
      </c>
      <c r="V59" s="38">
        <f t="shared" si="41"/>
        <v>2.4381748633879781</v>
      </c>
      <c r="W59" s="22"/>
      <c r="X59" s="23"/>
      <c r="Y59" s="24"/>
      <c r="Z59" s="22"/>
      <c r="AA59" s="23"/>
      <c r="AB59" s="24"/>
      <c r="AC59" s="40">
        <v>19.431158329999999</v>
      </c>
      <c r="AD59" s="40">
        <v>51.662327779999998</v>
      </c>
      <c r="AE59" s="35" t="s">
        <v>1917</v>
      </c>
      <c r="AF59" s="35" t="s">
        <v>1918</v>
      </c>
    </row>
    <row r="60" spans="1:32" s="30" customFormat="1" ht="129" customHeight="1" x14ac:dyDescent="0.3">
      <c r="A60" s="113">
        <v>57</v>
      </c>
      <c r="B60" s="21" t="s">
        <v>1013</v>
      </c>
      <c r="C60" s="13" t="s">
        <v>2528</v>
      </c>
      <c r="D60" s="13" t="s">
        <v>1014</v>
      </c>
      <c r="E60" s="13" t="s">
        <v>1015</v>
      </c>
      <c r="F60" s="13" t="s">
        <v>48</v>
      </c>
      <c r="G60" s="13" t="s">
        <v>93</v>
      </c>
      <c r="H60" s="13" t="s">
        <v>19</v>
      </c>
      <c r="I60" s="13" t="s">
        <v>1016</v>
      </c>
      <c r="J60" s="13" t="s">
        <v>105</v>
      </c>
      <c r="K60" s="15" t="s">
        <v>63</v>
      </c>
      <c r="L60" s="21">
        <v>1374</v>
      </c>
      <c r="M60" s="22">
        <v>3.75</v>
      </c>
      <c r="N60" s="22">
        <v>3.44</v>
      </c>
      <c r="O60" s="37">
        <f t="shared" ref="O60" si="42">P60*1000/M60</f>
        <v>2.5063752276867031</v>
      </c>
      <c r="P60" s="38">
        <f t="shared" ref="P60" si="43">N60/366</f>
        <v>9.3989071038251357E-3</v>
      </c>
      <c r="Q60" s="22">
        <v>17.999400000000001</v>
      </c>
      <c r="R60" s="37">
        <f t="shared" ref="R60" si="44">S60*1000/M60</f>
        <v>13.114316939890712</v>
      </c>
      <c r="S60" s="38">
        <f t="shared" ref="S60" si="45">Q60/366</f>
        <v>4.9178688524590168E-2</v>
      </c>
      <c r="T60" s="22">
        <v>9.48</v>
      </c>
      <c r="U60" s="37">
        <f t="shared" ref="U60" si="46">V60*1000/M60</f>
        <v>6.9071038251366126</v>
      </c>
      <c r="V60" s="38">
        <f t="shared" ref="V60" si="47">T60/366</f>
        <v>2.5901639344262296E-2</v>
      </c>
      <c r="W60" s="22"/>
      <c r="X60" s="23"/>
      <c r="Y60" s="24"/>
      <c r="Z60" s="22"/>
      <c r="AA60" s="23"/>
      <c r="AB60" s="24"/>
      <c r="AC60" s="40">
        <v>19.291906000000001</v>
      </c>
      <c r="AD60" s="40">
        <v>51.981642000000001</v>
      </c>
      <c r="AE60" s="35" t="s">
        <v>1919</v>
      </c>
      <c r="AF60" s="35" t="s">
        <v>1920</v>
      </c>
    </row>
    <row r="61" spans="1:32" s="30" customFormat="1" ht="129" customHeight="1" x14ac:dyDescent="0.3">
      <c r="A61" s="114">
        <v>58</v>
      </c>
      <c r="B61" s="21" t="s">
        <v>1106</v>
      </c>
      <c r="C61" s="13" t="s">
        <v>2529</v>
      </c>
      <c r="D61" s="13" t="s">
        <v>1107</v>
      </c>
      <c r="E61" s="13" t="s">
        <v>1108</v>
      </c>
      <c r="F61" s="13" t="s">
        <v>47</v>
      </c>
      <c r="G61" s="13" t="s">
        <v>97</v>
      </c>
      <c r="H61" s="13" t="s">
        <v>19</v>
      </c>
      <c r="I61" s="13" t="s">
        <v>1109</v>
      </c>
      <c r="J61" s="13" t="s">
        <v>29</v>
      </c>
      <c r="K61" s="15"/>
      <c r="L61" s="21">
        <v>20825</v>
      </c>
      <c r="M61" s="22">
        <v>56.898899999999998</v>
      </c>
      <c r="N61" s="22">
        <v>382.34699999999998</v>
      </c>
      <c r="O61" s="37">
        <f t="shared" ref="O61" si="48">P61*1000/M61</f>
        <v>18.360002292245184</v>
      </c>
      <c r="P61" s="38">
        <f t="shared" ref="P61" si="49">N61/366</f>
        <v>1.0446639344262294</v>
      </c>
      <c r="Q61" s="22">
        <v>2060.8420000000001</v>
      </c>
      <c r="R61" s="37">
        <f t="shared" ref="R61" si="50">S61*1000/M61</f>
        <v>98.960012355151619</v>
      </c>
      <c r="S61" s="38">
        <f t="shared" ref="S61" si="51">Q61/366</f>
        <v>5.6307158469945362</v>
      </c>
      <c r="T61" s="22">
        <v>471.89449999999999</v>
      </c>
      <c r="U61" s="37">
        <f t="shared" ref="U61" si="52">V61*1000/M61</f>
        <v>22.660002829099994</v>
      </c>
      <c r="V61" s="38">
        <f t="shared" ref="V61" si="53">T61/366</f>
        <v>1.2893292349726775</v>
      </c>
      <c r="W61" s="22"/>
      <c r="X61" s="23"/>
      <c r="Y61" s="24"/>
      <c r="Z61" s="22"/>
      <c r="AA61" s="23"/>
      <c r="AB61" s="24"/>
      <c r="AC61" s="40">
        <v>19.479536</v>
      </c>
      <c r="AD61" s="40">
        <v>51.650992000000002</v>
      </c>
      <c r="AE61" s="35" t="s">
        <v>1921</v>
      </c>
      <c r="AF61" s="35" t="s">
        <v>1922</v>
      </c>
    </row>
    <row r="62" spans="1:32" s="48" customFormat="1" ht="125.1" customHeight="1" x14ac:dyDescent="0.3">
      <c r="A62" s="113">
        <v>59</v>
      </c>
      <c r="B62" s="44" t="s">
        <v>258</v>
      </c>
      <c r="C62" s="42" t="s">
        <v>2008</v>
      </c>
      <c r="D62" s="42" t="s">
        <v>259</v>
      </c>
      <c r="E62" s="42" t="s">
        <v>260</v>
      </c>
      <c r="F62" s="42" t="s">
        <v>261</v>
      </c>
      <c r="G62" s="42" t="s">
        <v>262</v>
      </c>
      <c r="H62" s="42" t="s">
        <v>55</v>
      </c>
      <c r="I62" s="42" t="s">
        <v>263</v>
      </c>
      <c r="J62" s="42" t="s">
        <v>101</v>
      </c>
      <c r="K62" s="42" t="s">
        <v>1042</v>
      </c>
      <c r="L62" s="44">
        <v>246792</v>
      </c>
      <c r="M62" s="55">
        <v>674.29499999999996</v>
      </c>
      <c r="N62" s="55">
        <v>3023.203</v>
      </c>
      <c r="O62" s="45">
        <f t="shared" si="36"/>
        <v>12.250005541104114</v>
      </c>
      <c r="P62" s="46">
        <f t="shared" si="37"/>
        <v>8.2601174863387978</v>
      </c>
      <c r="Q62" s="55">
        <v>12585.87</v>
      </c>
      <c r="R62" s="45">
        <f t="shared" si="38"/>
        <v>50.997891057800636</v>
      </c>
      <c r="S62" s="46">
        <f t="shared" si="39"/>
        <v>34.387622950819676</v>
      </c>
      <c r="T62" s="55">
        <v>3800.5970000000002</v>
      </c>
      <c r="U62" s="45">
        <f t="shared" si="40"/>
        <v>15.400002682421151</v>
      </c>
      <c r="V62" s="46">
        <f t="shared" si="41"/>
        <v>10.384144808743169</v>
      </c>
      <c r="W62" s="55"/>
      <c r="X62" s="45"/>
      <c r="Y62" s="46"/>
      <c r="Z62" s="55"/>
      <c r="AA62" s="45"/>
      <c r="AB62" s="46"/>
      <c r="AC62" s="47">
        <v>19.875056000000001</v>
      </c>
      <c r="AD62" s="47">
        <v>51.090249999999997</v>
      </c>
      <c r="AE62" s="45" t="s">
        <v>264</v>
      </c>
      <c r="AF62" s="45" t="s">
        <v>265</v>
      </c>
    </row>
    <row r="63" spans="1:32" s="48" customFormat="1" ht="125.1" customHeight="1" x14ac:dyDescent="0.3">
      <c r="A63" s="114">
        <v>60</v>
      </c>
      <c r="B63" s="44" t="s">
        <v>266</v>
      </c>
      <c r="C63" s="42" t="s">
        <v>2009</v>
      </c>
      <c r="D63" s="42" t="s">
        <v>267</v>
      </c>
      <c r="E63" s="42" t="s">
        <v>268</v>
      </c>
      <c r="F63" s="42" t="s">
        <v>269</v>
      </c>
      <c r="G63" s="42" t="s">
        <v>270</v>
      </c>
      <c r="H63" s="42" t="s">
        <v>55</v>
      </c>
      <c r="I63" s="42" t="s">
        <v>271</v>
      </c>
      <c r="J63" s="42" t="s">
        <v>101</v>
      </c>
      <c r="K63" s="42" t="s">
        <v>1042</v>
      </c>
      <c r="L63" s="44">
        <v>813828</v>
      </c>
      <c r="M63" s="55">
        <v>2229.67</v>
      </c>
      <c r="N63" s="55">
        <v>7570</v>
      </c>
      <c r="O63" s="45">
        <f t="shared" si="36"/>
        <v>9.276287571384831</v>
      </c>
      <c r="P63" s="46">
        <f t="shared" si="37"/>
        <v>20.683060109289617</v>
      </c>
      <c r="Q63" s="55">
        <v>29955</v>
      </c>
      <c r="R63" s="45">
        <f t="shared" si="38"/>
        <v>36.706894874614612</v>
      </c>
      <c r="S63" s="46">
        <f t="shared" si="39"/>
        <v>81.844262295081961</v>
      </c>
      <c r="T63" s="55">
        <v>6105</v>
      </c>
      <c r="U63" s="45">
        <f t="shared" si="40"/>
        <v>7.4810747190626676</v>
      </c>
      <c r="V63" s="46">
        <f t="shared" si="41"/>
        <v>16.680327868852459</v>
      </c>
      <c r="W63" s="55">
        <v>7407</v>
      </c>
      <c r="X63" s="45">
        <f>Y63*1000/M63</f>
        <v>9.1014144177979279</v>
      </c>
      <c r="Y63" s="46">
        <f>W63/365</f>
        <v>20.293150684931508</v>
      </c>
      <c r="Z63" s="55">
        <v>920</v>
      </c>
      <c r="AA63" s="45">
        <f>AB63*1000/M63</f>
        <v>1.1304578458720256</v>
      </c>
      <c r="AB63" s="46">
        <f>Z63/365</f>
        <v>2.5205479452054793</v>
      </c>
      <c r="AC63" s="47">
        <v>19.852167000000001</v>
      </c>
      <c r="AD63" s="47">
        <v>51.350306000000003</v>
      </c>
      <c r="AE63" s="45" t="s">
        <v>272</v>
      </c>
      <c r="AF63" s="45" t="s">
        <v>273</v>
      </c>
    </row>
    <row r="64" spans="1:32" s="48" customFormat="1" ht="125.1" customHeight="1" x14ac:dyDescent="0.3">
      <c r="A64" s="113">
        <v>61</v>
      </c>
      <c r="B64" s="44" t="s">
        <v>994</v>
      </c>
      <c r="C64" s="49" t="s">
        <v>2010</v>
      </c>
      <c r="D64" s="49" t="s">
        <v>274</v>
      </c>
      <c r="E64" s="49" t="s">
        <v>276</v>
      </c>
      <c r="F64" s="49" t="s">
        <v>277</v>
      </c>
      <c r="G64" s="49" t="s">
        <v>275</v>
      </c>
      <c r="H64" s="49" t="s">
        <v>19</v>
      </c>
      <c r="I64" s="49" t="s">
        <v>278</v>
      </c>
      <c r="J64" s="49" t="s">
        <v>101</v>
      </c>
      <c r="K64" s="49" t="s">
        <v>1043</v>
      </c>
      <c r="L64" s="50">
        <v>36084</v>
      </c>
      <c r="M64" s="107">
        <v>118.098</v>
      </c>
      <c r="N64" s="107">
        <v>389.01600000000002</v>
      </c>
      <c r="O64" s="45">
        <f t="shared" ref="O64:O72" si="54">P64*1000/M64</f>
        <v>9.0000274848146393</v>
      </c>
      <c r="P64" s="46">
        <f t="shared" si="37"/>
        <v>1.0628852459016394</v>
      </c>
      <c r="Q64" s="55">
        <v>2852.7840000000001</v>
      </c>
      <c r="R64" s="45">
        <f t="shared" ref="R64:R72" si="55">S64*1000/M64</f>
        <v>66.00020155530737</v>
      </c>
      <c r="S64" s="46">
        <f t="shared" si="39"/>
        <v>7.7944918032786887</v>
      </c>
      <c r="T64" s="55">
        <v>799.64400000000001</v>
      </c>
      <c r="U64" s="45">
        <f t="shared" ref="U64:U71" si="56">V64*1000/M64</f>
        <v>18.500056496563428</v>
      </c>
      <c r="V64" s="46">
        <f t="shared" si="41"/>
        <v>2.1848196721311477</v>
      </c>
      <c r="W64" s="55"/>
      <c r="X64" s="143"/>
      <c r="Y64" s="147"/>
      <c r="Z64" s="107"/>
      <c r="AA64" s="143"/>
      <c r="AB64" s="147"/>
      <c r="AC64" s="51">
        <v>19.733360999999999</v>
      </c>
      <c r="AD64" s="51">
        <v>51.590778</v>
      </c>
      <c r="AE64" s="45" t="s">
        <v>279</v>
      </c>
      <c r="AF64" s="45" t="s">
        <v>280</v>
      </c>
    </row>
    <row r="65" spans="1:32" s="48" customFormat="1" ht="125.1" customHeight="1" x14ac:dyDescent="0.3">
      <c r="A65" s="114">
        <v>62</v>
      </c>
      <c r="B65" s="44" t="s">
        <v>281</v>
      </c>
      <c r="C65" s="42" t="s">
        <v>2530</v>
      </c>
      <c r="D65" s="42" t="s">
        <v>282</v>
      </c>
      <c r="E65" s="42" t="s">
        <v>283</v>
      </c>
      <c r="F65" s="42" t="s">
        <v>277</v>
      </c>
      <c r="G65" s="42" t="s">
        <v>284</v>
      </c>
      <c r="H65" s="42" t="s">
        <v>55</v>
      </c>
      <c r="I65" s="49" t="s">
        <v>285</v>
      </c>
      <c r="J65" s="42" t="s">
        <v>36</v>
      </c>
      <c r="K65" s="42" t="s">
        <v>1044</v>
      </c>
      <c r="L65" s="44">
        <v>48483</v>
      </c>
      <c r="M65" s="55">
        <v>132.47</v>
      </c>
      <c r="N65" s="55">
        <v>460.58850000000001</v>
      </c>
      <c r="O65" s="45">
        <f t="shared" si="54"/>
        <v>9.4998001403348979</v>
      </c>
      <c r="P65" s="46">
        <f>N65/366</f>
        <v>1.2584385245901639</v>
      </c>
      <c r="Q65" s="55">
        <v>2569.5500000000002</v>
      </c>
      <c r="R65" s="45">
        <f t="shared" si="55"/>
        <v>52.997874351177984</v>
      </c>
      <c r="S65" s="46">
        <f>Q65/366</f>
        <v>7.0206284153005472</v>
      </c>
      <c r="T65" s="55">
        <v>484.83</v>
      </c>
      <c r="U65" s="45">
        <f t="shared" si="56"/>
        <v>9.9997896214051565</v>
      </c>
      <c r="V65" s="46">
        <f>T65/366</f>
        <v>1.3246721311475409</v>
      </c>
      <c r="W65" s="55"/>
      <c r="X65" s="45"/>
      <c r="Y65" s="46"/>
      <c r="Z65" s="55"/>
      <c r="AA65" s="45"/>
      <c r="AB65" s="46"/>
      <c r="AC65" s="47">
        <v>20.145</v>
      </c>
      <c r="AD65" s="47">
        <v>51.661999999999999</v>
      </c>
      <c r="AE65" s="45" t="s">
        <v>286</v>
      </c>
      <c r="AF65" s="45" t="s">
        <v>287</v>
      </c>
    </row>
    <row r="66" spans="1:32" s="48" customFormat="1" ht="125.1" customHeight="1" x14ac:dyDescent="0.3">
      <c r="A66" s="113">
        <v>63</v>
      </c>
      <c r="B66" s="44" t="s">
        <v>288</v>
      </c>
      <c r="C66" s="42" t="s">
        <v>2011</v>
      </c>
      <c r="D66" s="42" t="s">
        <v>2531</v>
      </c>
      <c r="E66" s="42" t="s">
        <v>1472</v>
      </c>
      <c r="F66" s="42" t="s">
        <v>277</v>
      </c>
      <c r="G66" s="42" t="s">
        <v>289</v>
      </c>
      <c r="H66" s="42" t="s">
        <v>19</v>
      </c>
      <c r="I66" s="42" t="s">
        <v>1473</v>
      </c>
      <c r="J66" s="42" t="s">
        <v>101</v>
      </c>
      <c r="K66" s="42" t="s">
        <v>1045</v>
      </c>
      <c r="L66" s="44">
        <v>4448</v>
      </c>
      <c r="M66" s="55">
        <v>29.65</v>
      </c>
      <c r="N66" s="55">
        <v>15</v>
      </c>
      <c r="O66" s="45">
        <f t="shared" si="54"/>
        <v>3.3726812816188874</v>
      </c>
      <c r="P66" s="46">
        <v>0.1</v>
      </c>
      <c r="Q66" s="55">
        <v>84.45</v>
      </c>
      <c r="R66" s="45">
        <f t="shared" si="55"/>
        <v>18.988195615514336</v>
      </c>
      <c r="S66" s="46">
        <f>Q66/150</f>
        <v>0.56300000000000006</v>
      </c>
      <c r="T66" s="55">
        <v>84.54</v>
      </c>
      <c r="U66" s="45">
        <f t="shared" si="56"/>
        <v>19.00843170320405</v>
      </c>
      <c r="V66" s="46">
        <f>T66/150</f>
        <v>0.56359999999999999</v>
      </c>
      <c r="W66" s="55"/>
      <c r="X66" s="45"/>
      <c r="Y66" s="46"/>
      <c r="Z66" s="55"/>
      <c r="AA66" s="45"/>
      <c r="AB66" s="46"/>
      <c r="AC66" s="47">
        <v>20.249611000000002</v>
      </c>
      <c r="AD66" s="47">
        <v>51.530056000000002</v>
      </c>
      <c r="AE66" s="45" t="s">
        <v>290</v>
      </c>
      <c r="AF66" s="45" t="s">
        <v>291</v>
      </c>
    </row>
    <row r="67" spans="1:32" s="48" customFormat="1" ht="125.1" customHeight="1" x14ac:dyDescent="0.3">
      <c r="A67" s="114">
        <v>64</v>
      </c>
      <c r="B67" s="44" t="s">
        <v>292</v>
      </c>
      <c r="C67" s="42" t="s">
        <v>2532</v>
      </c>
      <c r="D67" s="42" t="s">
        <v>293</v>
      </c>
      <c r="E67" s="42" t="s">
        <v>294</v>
      </c>
      <c r="F67" s="42" t="s">
        <v>261</v>
      </c>
      <c r="G67" s="42" t="s">
        <v>295</v>
      </c>
      <c r="H67" s="42" t="s">
        <v>19</v>
      </c>
      <c r="I67" s="42" t="s">
        <v>296</v>
      </c>
      <c r="J67" s="42" t="s">
        <v>101</v>
      </c>
      <c r="K67" s="42" t="s">
        <v>1046</v>
      </c>
      <c r="L67" s="44">
        <v>54280</v>
      </c>
      <c r="M67" s="55">
        <v>148.30600000000001</v>
      </c>
      <c r="N67" s="55">
        <v>542.79999999999995</v>
      </c>
      <c r="O67" s="45">
        <f t="shared" si="54"/>
        <v>10.000000736919729</v>
      </c>
      <c r="P67" s="46">
        <f>N67/366</f>
        <v>1.4830601092896174</v>
      </c>
      <c r="Q67" s="55">
        <v>3582.48</v>
      </c>
      <c r="R67" s="45">
        <f t="shared" si="55"/>
        <v>66.000004863670213</v>
      </c>
      <c r="S67" s="46">
        <f>Q67/366</f>
        <v>9.7881967213114756</v>
      </c>
      <c r="T67" s="55">
        <v>651.36</v>
      </c>
      <c r="U67" s="45">
        <f t="shared" si="56"/>
        <v>12.000000884303676</v>
      </c>
      <c r="V67" s="46">
        <f>T67/366</f>
        <v>1.779672131147541</v>
      </c>
      <c r="W67" s="55">
        <v>1578.5</v>
      </c>
      <c r="X67" s="45">
        <f>Y67*1000/M67</f>
        <v>29.08069484750883</v>
      </c>
      <c r="Y67" s="46">
        <f>W67/366</f>
        <v>4.3128415300546452</v>
      </c>
      <c r="Z67" s="55">
        <v>46.68</v>
      </c>
      <c r="AA67" s="45">
        <f>AB67*1000/M67</f>
        <v>0.85998532498049562</v>
      </c>
      <c r="AB67" s="46">
        <f>Z67/366</f>
        <v>0.12754098360655738</v>
      </c>
      <c r="AC67" s="47">
        <v>19.712499999999999</v>
      </c>
      <c r="AD67" s="47">
        <v>51.021222000000002</v>
      </c>
      <c r="AE67" s="45" t="s">
        <v>297</v>
      </c>
      <c r="AF67" s="45" t="s">
        <v>298</v>
      </c>
    </row>
    <row r="68" spans="1:32" s="48" customFormat="1" ht="125.1" customHeight="1" x14ac:dyDescent="0.3">
      <c r="A68" s="113">
        <v>65</v>
      </c>
      <c r="B68" s="44" t="s">
        <v>299</v>
      </c>
      <c r="C68" s="42" t="s">
        <v>2012</v>
      </c>
      <c r="D68" s="42" t="s">
        <v>300</v>
      </c>
      <c r="E68" s="42" t="s">
        <v>301</v>
      </c>
      <c r="F68" s="42" t="s">
        <v>47</v>
      </c>
      <c r="G68" s="42" t="s">
        <v>302</v>
      </c>
      <c r="H68" s="42" t="s">
        <v>19</v>
      </c>
      <c r="I68" s="42" t="s">
        <v>303</v>
      </c>
      <c r="J68" s="42" t="s">
        <v>101</v>
      </c>
      <c r="K68" s="42" t="s">
        <v>1047</v>
      </c>
      <c r="L68" s="44">
        <v>468517</v>
      </c>
      <c r="M68" s="55">
        <v>1280.0999999999999</v>
      </c>
      <c r="N68" s="55">
        <v>2155.1761999999999</v>
      </c>
      <c r="O68" s="45">
        <f t="shared" si="54"/>
        <v>4.5999996584966256</v>
      </c>
      <c r="P68" s="46">
        <f>N68/366</f>
        <v>5.8884595628415299</v>
      </c>
      <c r="Q68" s="55">
        <v>11127.1782</v>
      </c>
      <c r="R68" s="45">
        <f t="shared" si="55"/>
        <v>23.74980566323584</v>
      </c>
      <c r="S68" s="46">
        <f>Q68/366</f>
        <v>30.402126229508198</v>
      </c>
      <c r="T68" s="55">
        <v>2942.28676</v>
      </c>
      <c r="U68" s="45">
        <f t="shared" si="56"/>
        <v>6.2972108557443613</v>
      </c>
      <c r="V68" s="46">
        <f t="shared" ref="V68:V77" si="57">T68/365</f>
        <v>8.0610596164383566</v>
      </c>
      <c r="W68" s="55"/>
      <c r="X68" s="45"/>
      <c r="Y68" s="46"/>
      <c r="Z68" s="55"/>
      <c r="AA68" s="45"/>
      <c r="AB68" s="46"/>
      <c r="AC68" s="47">
        <v>19.842694000000002</v>
      </c>
      <c r="AD68" s="47">
        <v>51.728749999999998</v>
      </c>
      <c r="AE68" s="45" t="s">
        <v>304</v>
      </c>
      <c r="AF68" s="45" t="s">
        <v>305</v>
      </c>
    </row>
    <row r="69" spans="1:32" s="48" customFormat="1" ht="125.1" customHeight="1" x14ac:dyDescent="0.3">
      <c r="A69" s="114">
        <v>66</v>
      </c>
      <c r="B69" s="44" t="s">
        <v>306</v>
      </c>
      <c r="C69" s="42" t="s">
        <v>2013</v>
      </c>
      <c r="D69" s="42" t="s">
        <v>307</v>
      </c>
      <c r="E69" s="42" t="s">
        <v>308</v>
      </c>
      <c r="F69" s="42" t="s">
        <v>261</v>
      </c>
      <c r="G69" s="42" t="s">
        <v>309</v>
      </c>
      <c r="H69" s="42" t="s">
        <v>19</v>
      </c>
      <c r="I69" s="42" t="s">
        <v>310</v>
      </c>
      <c r="J69" s="42" t="s">
        <v>101</v>
      </c>
      <c r="K69" s="42" t="s">
        <v>1048</v>
      </c>
      <c r="L69" s="44">
        <v>6120</v>
      </c>
      <c r="M69" s="55">
        <v>16.72</v>
      </c>
      <c r="N69" s="55">
        <v>27.54</v>
      </c>
      <c r="O69" s="45">
        <f t="shared" si="54"/>
        <v>4.5003529688603034</v>
      </c>
      <c r="P69" s="46">
        <f>N69/366</f>
        <v>7.5245901639344262E-2</v>
      </c>
      <c r="Q69" s="55">
        <v>171.36</v>
      </c>
      <c r="R69" s="45">
        <f t="shared" si="55"/>
        <v>28.002196250686332</v>
      </c>
      <c r="S69" s="46">
        <f>Q69/366</f>
        <v>0.46819672131147544</v>
      </c>
      <c r="T69" s="55">
        <v>48.96</v>
      </c>
      <c r="U69" s="45">
        <f t="shared" si="56"/>
        <v>8.000627500196094</v>
      </c>
      <c r="V69" s="46">
        <f>T69/366</f>
        <v>0.13377049180327868</v>
      </c>
      <c r="W69" s="55"/>
      <c r="X69" s="45"/>
      <c r="Y69" s="46"/>
      <c r="Z69" s="55"/>
      <c r="AA69" s="45"/>
      <c r="AB69" s="46"/>
      <c r="AC69" s="47">
        <v>19.752417000000001</v>
      </c>
      <c r="AD69" s="47">
        <v>51.069693999999998</v>
      </c>
      <c r="AE69" s="45" t="s">
        <v>311</v>
      </c>
      <c r="AF69" s="45" t="s">
        <v>312</v>
      </c>
    </row>
    <row r="70" spans="1:32" s="48" customFormat="1" ht="125.1" customHeight="1" x14ac:dyDescent="0.3">
      <c r="A70" s="113">
        <v>67</v>
      </c>
      <c r="B70" s="44" t="s">
        <v>313</v>
      </c>
      <c r="C70" s="42" t="s">
        <v>2014</v>
      </c>
      <c r="D70" s="42" t="s">
        <v>314</v>
      </c>
      <c r="E70" s="42" t="s">
        <v>315</v>
      </c>
      <c r="F70" s="42" t="s">
        <v>47</v>
      </c>
      <c r="G70" s="42" t="s">
        <v>316</v>
      </c>
      <c r="H70" s="42" t="s">
        <v>55</v>
      </c>
      <c r="I70" s="42" t="s">
        <v>317</v>
      </c>
      <c r="J70" s="42" t="s">
        <v>101</v>
      </c>
      <c r="K70" s="42" t="s">
        <v>1043</v>
      </c>
      <c r="L70" s="44">
        <v>238914</v>
      </c>
      <c r="M70" s="55">
        <v>652.77</v>
      </c>
      <c r="N70" s="55">
        <v>2138.2800000000002</v>
      </c>
      <c r="O70" s="45">
        <f t="shared" si="54"/>
        <v>8.9500054873343036</v>
      </c>
      <c r="P70" s="46">
        <f>N70/366</f>
        <v>5.8422950819672135</v>
      </c>
      <c r="Q70" s="55">
        <v>12492.228999999999</v>
      </c>
      <c r="R70" s="45">
        <f t="shared" si="55"/>
        <v>52.287594748600135</v>
      </c>
      <c r="S70" s="46">
        <f>Q70/366</f>
        <v>34.131773224043712</v>
      </c>
      <c r="T70" s="55">
        <v>1481.2664</v>
      </c>
      <c r="U70" s="45">
        <f t="shared" si="56"/>
        <v>6.2000029968965373</v>
      </c>
      <c r="V70" s="46">
        <f>T70/366</f>
        <v>4.0471759562841525</v>
      </c>
      <c r="W70" s="55"/>
      <c r="X70" s="45"/>
      <c r="Y70" s="46"/>
      <c r="Z70" s="55"/>
      <c r="AA70" s="45"/>
      <c r="AB70" s="46"/>
      <c r="AC70" s="47">
        <v>19.563889</v>
      </c>
      <c r="AD70" s="47">
        <v>51.612222000000003</v>
      </c>
      <c r="AE70" s="45" t="s">
        <v>318</v>
      </c>
      <c r="AF70" s="45" t="s">
        <v>319</v>
      </c>
    </row>
    <row r="71" spans="1:32" s="48" customFormat="1" ht="125.1" customHeight="1" x14ac:dyDescent="0.3">
      <c r="A71" s="114">
        <v>68</v>
      </c>
      <c r="B71" s="44" t="s">
        <v>320</v>
      </c>
      <c r="C71" s="42" t="s">
        <v>2015</v>
      </c>
      <c r="D71" s="42" t="s">
        <v>1017</v>
      </c>
      <c r="E71" s="42" t="s">
        <v>1018</v>
      </c>
      <c r="F71" s="42" t="s">
        <v>277</v>
      </c>
      <c r="G71" s="42" t="s">
        <v>289</v>
      </c>
      <c r="H71" s="42" t="s">
        <v>19</v>
      </c>
      <c r="I71" s="42" t="s">
        <v>321</v>
      </c>
      <c r="J71" s="42" t="s">
        <v>101</v>
      </c>
      <c r="K71" s="42" t="s">
        <v>1049</v>
      </c>
      <c r="L71" s="44">
        <v>30361</v>
      </c>
      <c r="M71" s="55">
        <v>82.95</v>
      </c>
      <c r="N71" s="55">
        <v>273.24900000000002</v>
      </c>
      <c r="O71" s="45">
        <f t="shared" si="54"/>
        <v>9.000385379302168</v>
      </c>
      <c r="P71" s="46">
        <f>N71/366</f>
        <v>0.74658196721311487</v>
      </c>
      <c r="Q71" s="55">
        <v>1244.8009999999999</v>
      </c>
      <c r="R71" s="45">
        <f t="shared" si="55"/>
        <v>41.001755616820979</v>
      </c>
      <c r="S71" s="46">
        <f>Q71/366</f>
        <v>3.4010956284153004</v>
      </c>
      <c r="T71" s="55">
        <v>158.47</v>
      </c>
      <c r="U71" s="45">
        <f t="shared" si="56"/>
        <v>5.2197485482399362</v>
      </c>
      <c r="V71" s="46">
        <f>T71/366</f>
        <v>0.4329781420765027</v>
      </c>
      <c r="W71" s="55"/>
      <c r="X71" s="45" t="s">
        <v>113</v>
      </c>
      <c r="Y71" s="46"/>
      <c r="Z71" s="55"/>
      <c r="AA71" s="45"/>
      <c r="AB71" s="46"/>
      <c r="AC71" s="47">
        <v>20.139082999999999</v>
      </c>
      <c r="AD71" s="47">
        <v>51.539138999999999</v>
      </c>
      <c r="AE71" s="45" t="s">
        <v>322</v>
      </c>
      <c r="AF71" s="45" t="s">
        <v>323</v>
      </c>
    </row>
    <row r="72" spans="1:32" s="48" customFormat="1" ht="125.1" customHeight="1" x14ac:dyDescent="0.3">
      <c r="A72" s="113">
        <v>69</v>
      </c>
      <c r="B72" s="44" t="s">
        <v>324</v>
      </c>
      <c r="C72" s="42" t="s">
        <v>2016</v>
      </c>
      <c r="D72" s="42" t="s">
        <v>325</v>
      </c>
      <c r="E72" s="42" t="s">
        <v>326</v>
      </c>
      <c r="F72" s="42" t="s">
        <v>269</v>
      </c>
      <c r="G72" s="42" t="s">
        <v>327</v>
      </c>
      <c r="H72" s="42" t="s">
        <v>19</v>
      </c>
      <c r="I72" s="42" t="s">
        <v>328</v>
      </c>
      <c r="J72" s="42" t="s">
        <v>101</v>
      </c>
      <c r="K72" s="42" t="s">
        <v>1043</v>
      </c>
      <c r="L72" s="44">
        <v>153770</v>
      </c>
      <c r="M72" s="55">
        <v>421.29</v>
      </c>
      <c r="N72" s="55">
        <v>886.95</v>
      </c>
      <c r="O72" s="45">
        <f t="shared" si="54"/>
        <v>5.7679982909634688</v>
      </c>
      <c r="P72" s="46">
        <f>N72/365</f>
        <v>2.4300000000000002</v>
      </c>
      <c r="Q72" s="55">
        <v>7091.7</v>
      </c>
      <c r="R72" s="45">
        <f t="shared" si="55"/>
        <v>46.118623913440025</v>
      </c>
      <c r="S72" s="46">
        <f>Q72/365</f>
        <v>19.42931506849315</v>
      </c>
      <c r="T72" s="55">
        <v>1093.4000000000001</v>
      </c>
      <c r="U72" s="45">
        <f t="shared" ref="U72:U77" si="58">V72*1000/M72</f>
        <v>7.1105804513664337</v>
      </c>
      <c r="V72" s="46">
        <f t="shared" si="57"/>
        <v>2.9956164383561648</v>
      </c>
      <c r="W72" s="55"/>
      <c r="X72" s="45"/>
      <c r="Y72" s="46"/>
      <c r="Z72" s="55"/>
      <c r="AA72" s="45"/>
      <c r="AB72" s="46"/>
      <c r="AC72" s="47">
        <v>19.691718999999999</v>
      </c>
      <c r="AD72" s="47">
        <v>51.604725000000002</v>
      </c>
      <c r="AE72" s="45" t="s">
        <v>329</v>
      </c>
      <c r="AF72" s="45" t="s">
        <v>330</v>
      </c>
    </row>
    <row r="73" spans="1:32" s="48" customFormat="1" ht="125.1" customHeight="1" x14ac:dyDescent="0.3">
      <c r="A73" s="114">
        <v>70</v>
      </c>
      <c r="B73" s="44" t="s">
        <v>331</v>
      </c>
      <c r="C73" s="42" t="s">
        <v>2017</v>
      </c>
      <c r="D73" s="42" t="s">
        <v>332</v>
      </c>
      <c r="E73" s="42" t="s">
        <v>333</v>
      </c>
      <c r="F73" s="42" t="s">
        <v>47</v>
      </c>
      <c r="G73" s="42" t="s">
        <v>302</v>
      </c>
      <c r="H73" s="42" t="s">
        <v>19</v>
      </c>
      <c r="I73" s="42" t="s">
        <v>334</v>
      </c>
      <c r="J73" s="42" t="s">
        <v>101</v>
      </c>
      <c r="K73" s="42" t="s">
        <v>1047</v>
      </c>
      <c r="L73" s="44">
        <v>7516</v>
      </c>
      <c r="M73" s="55">
        <v>20.535499999999999</v>
      </c>
      <c r="N73" s="55">
        <v>30.292300000000001</v>
      </c>
      <c r="O73" s="45">
        <f t="shared" ref="O73:O78" si="59">P73*1000/M73</f>
        <v>4.0303789532534164</v>
      </c>
      <c r="P73" s="46">
        <f>N73/366</f>
        <v>8.2765846994535527E-2</v>
      </c>
      <c r="Q73" s="55">
        <v>149.732664</v>
      </c>
      <c r="R73" s="45">
        <f t="shared" ref="R73:R78" si="60">S73*1000/M73</f>
        <v>19.921873796316738</v>
      </c>
      <c r="S73" s="46">
        <f>Q73/366</f>
        <v>0.40910563934426231</v>
      </c>
      <c r="T73" s="55">
        <v>45.701535999999997</v>
      </c>
      <c r="U73" s="45">
        <f t="shared" si="58"/>
        <v>6.0805719217673566</v>
      </c>
      <c r="V73" s="46">
        <f>T73/366</f>
        <v>0.12486758469945354</v>
      </c>
      <c r="W73" s="55"/>
      <c r="X73" s="45"/>
      <c r="Y73" s="46"/>
      <c r="Z73" s="55"/>
      <c r="AA73" s="45"/>
      <c r="AB73" s="46"/>
      <c r="AC73" s="47">
        <v>19.839055999999999</v>
      </c>
      <c r="AD73" s="47">
        <v>51.738472000000002</v>
      </c>
      <c r="AE73" s="45" t="s">
        <v>335</v>
      </c>
      <c r="AF73" s="45" t="s">
        <v>336</v>
      </c>
    </row>
    <row r="74" spans="1:32" s="48" customFormat="1" ht="125.1" customHeight="1" x14ac:dyDescent="0.3">
      <c r="A74" s="113">
        <v>71</v>
      </c>
      <c r="B74" s="44" t="s">
        <v>995</v>
      </c>
      <c r="C74" s="42" t="s">
        <v>2533</v>
      </c>
      <c r="D74" s="42" t="s">
        <v>338</v>
      </c>
      <c r="E74" s="42" t="s">
        <v>339</v>
      </c>
      <c r="F74" s="42" t="s">
        <v>277</v>
      </c>
      <c r="G74" s="42" t="s">
        <v>289</v>
      </c>
      <c r="H74" s="42" t="s">
        <v>19</v>
      </c>
      <c r="I74" s="42" t="s">
        <v>340</v>
      </c>
      <c r="J74" s="42" t="s">
        <v>101</v>
      </c>
      <c r="K74" s="42" t="s">
        <v>1049</v>
      </c>
      <c r="L74" s="44">
        <v>60007</v>
      </c>
      <c r="M74" s="55">
        <v>153.94999999999999</v>
      </c>
      <c r="N74" s="55">
        <v>274.88</v>
      </c>
      <c r="O74" s="45">
        <f t="shared" si="59"/>
        <v>4.8784556762982803</v>
      </c>
      <c r="P74" s="46">
        <f>N74/366</f>
        <v>0.75103825136612024</v>
      </c>
      <c r="Q74" s="55">
        <v>1596.95</v>
      </c>
      <c r="R74" s="45">
        <f t="shared" si="60"/>
        <v>28.342003027737697</v>
      </c>
      <c r="S74" s="46">
        <f>Q74/366</f>
        <v>4.3632513661202186</v>
      </c>
      <c r="T74" s="55">
        <v>1010.33</v>
      </c>
      <c r="U74" s="45">
        <f t="shared" si="58"/>
        <v>17.930915757546718</v>
      </c>
      <c r="V74" s="46">
        <f>T74/366</f>
        <v>2.7604644808743171</v>
      </c>
      <c r="W74" s="55"/>
      <c r="X74" s="45"/>
      <c r="Y74" s="46"/>
      <c r="Z74" s="55"/>
      <c r="AA74" s="45"/>
      <c r="AB74" s="46"/>
      <c r="AC74" s="47">
        <v>20.142416999999998</v>
      </c>
      <c r="AD74" s="47">
        <v>51.541361000000002</v>
      </c>
      <c r="AE74" s="45" t="s">
        <v>341</v>
      </c>
      <c r="AF74" s="45" t="s">
        <v>342</v>
      </c>
    </row>
    <row r="75" spans="1:32" s="48" customFormat="1" ht="125.1" customHeight="1" x14ac:dyDescent="0.3">
      <c r="A75" s="114">
        <v>72</v>
      </c>
      <c r="B75" s="44" t="s">
        <v>337</v>
      </c>
      <c r="C75" s="42" t="s">
        <v>2803</v>
      </c>
      <c r="D75" s="42" t="s">
        <v>344</v>
      </c>
      <c r="E75" s="42" t="s">
        <v>345</v>
      </c>
      <c r="F75" s="42" t="s">
        <v>47</v>
      </c>
      <c r="G75" s="42" t="s">
        <v>302</v>
      </c>
      <c r="H75" s="42" t="s">
        <v>19</v>
      </c>
      <c r="I75" s="42" t="s">
        <v>346</v>
      </c>
      <c r="J75" s="42" t="s">
        <v>36</v>
      </c>
      <c r="K75" s="42" t="s">
        <v>1050</v>
      </c>
      <c r="L75" s="44">
        <v>2199</v>
      </c>
      <c r="M75" s="55">
        <v>6.01</v>
      </c>
      <c r="N75" s="55">
        <v>17.591999999999999</v>
      </c>
      <c r="O75" s="45">
        <f t="shared" si="59"/>
        <v>7.9975996290335782</v>
      </c>
      <c r="P75" s="46">
        <f>N75/366</f>
        <v>4.8065573770491803E-2</v>
      </c>
      <c r="Q75" s="55">
        <v>89.498999999999995</v>
      </c>
      <c r="R75" s="45">
        <f t="shared" si="60"/>
        <v>40.687651727994322</v>
      </c>
      <c r="S75" s="46">
        <f>Q75/366</f>
        <v>0.24453278688524588</v>
      </c>
      <c r="T75" s="55">
        <v>28.587</v>
      </c>
      <c r="U75" s="45">
        <f t="shared" si="58"/>
        <v>12.996099397179563</v>
      </c>
      <c r="V75" s="46">
        <f>T75/366</f>
        <v>7.8106557377049177E-2</v>
      </c>
      <c r="W75" s="55"/>
      <c r="X75" s="45"/>
      <c r="Y75" s="46"/>
      <c r="Z75" s="55"/>
      <c r="AA75" s="45"/>
      <c r="AB75" s="46"/>
      <c r="AC75" s="47">
        <v>19.821860999999998</v>
      </c>
      <c r="AD75" s="47">
        <v>51.768861000000001</v>
      </c>
      <c r="AE75" s="45" t="s">
        <v>347</v>
      </c>
      <c r="AF75" s="45" t="s">
        <v>348</v>
      </c>
    </row>
    <row r="76" spans="1:32" s="48" customFormat="1" ht="125.1" customHeight="1" x14ac:dyDescent="0.3">
      <c r="A76" s="113">
        <v>73</v>
      </c>
      <c r="B76" s="44" t="s">
        <v>343</v>
      </c>
      <c r="C76" s="42" t="s">
        <v>2018</v>
      </c>
      <c r="D76" s="42" t="s">
        <v>350</v>
      </c>
      <c r="E76" s="42" t="s">
        <v>351</v>
      </c>
      <c r="F76" s="42" t="s">
        <v>269</v>
      </c>
      <c r="G76" s="42" t="s">
        <v>352</v>
      </c>
      <c r="H76" s="42" t="s">
        <v>19</v>
      </c>
      <c r="I76" s="42" t="s">
        <v>353</v>
      </c>
      <c r="J76" s="42" t="s">
        <v>101</v>
      </c>
      <c r="K76" s="42" t="s">
        <v>1051</v>
      </c>
      <c r="L76" s="44">
        <v>36535</v>
      </c>
      <c r="M76" s="55">
        <v>100.09</v>
      </c>
      <c r="N76" s="55">
        <v>222.86</v>
      </c>
      <c r="O76" s="45">
        <f t="shared" si="59"/>
        <v>6.1002631877885252</v>
      </c>
      <c r="P76" s="46">
        <f>N76/365</f>
        <v>0.61057534246575351</v>
      </c>
      <c r="Q76" s="55">
        <v>1589.27</v>
      </c>
      <c r="R76" s="45">
        <f t="shared" si="60"/>
        <v>43.502491593182569</v>
      </c>
      <c r="S76" s="46">
        <f>Q76/365</f>
        <v>4.3541643835616437</v>
      </c>
      <c r="T76" s="55">
        <v>774.54</v>
      </c>
      <c r="U76" s="45">
        <f t="shared" si="58"/>
        <v>21.201192898993639</v>
      </c>
      <c r="V76" s="46">
        <f t="shared" si="57"/>
        <v>2.1220273972602737</v>
      </c>
      <c r="W76" s="55"/>
      <c r="X76" s="45"/>
      <c r="Y76" s="46"/>
      <c r="Z76" s="55"/>
      <c r="AA76" s="45"/>
      <c r="AB76" s="46"/>
      <c r="AC76" s="47">
        <v>19.758313999999999</v>
      </c>
      <c r="AD76" s="47">
        <v>51.495364000000002</v>
      </c>
      <c r="AE76" s="45" t="s">
        <v>354</v>
      </c>
      <c r="AF76" s="45" t="s">
        <v>355</v>
      </c>
    </row>
    <row r="77" spans="1:32" s="48" customFormat="1" ht="125.1" customHeight="1" x14ac:dyDescent="0.3">
      <c r="A77" s="114">
        <v>74</v>
      </c>
      <c r="B77" s="44" t="s">
        <v>349</v>
      </c>
      <c r="C77" s="42" t="s">
        <v>2019</v>
      </c>
      <c r="D77" s="42" t="s">
        <v>350</v>
      </c>
      <c r="E77" s="42" t="s">
        <v>357</v>
      </c>
      <c r="F77" s="42" t="s">
        <v>269</v>
      </c>
      <c r="G77" s="42" t="s">
        <v>352</v>
      </c>
      <c r="H77" s="42" t="s">
        <v>55</v>
      </c>
      <c r="I77" s="42" t="s">
        <v>358</v>
      </c>
      <c r="J77" s="42" t="s">
        <v>101</v>
      </c>
      <c r="K77" s="42" t="s">
        <v>1051</v>
      </c>
      <c r="L77" s="44">
        <v>94854</v>
      </c>
      <c r="M77" s="55">
        <v>259.87</v>
      </c>
      <c r="N77" s="55">
        <v>538.29999999999995</v>
      </c>
      <c r="O77" s="45">
        <f t="shared" si="59"/>
        <v>5.6751241795818883</v>
      </c>
      <c r="P77" s="46">
        <f>N77/365</f>
        <v>1.4747945205479451</v>
      </c>
      <c r="Q77" s="55">
        <v>4861.2700000000004</v>
      </c>
      <c r="R77" s="45">
        <f t="shared" si="60"/>
        <v>51.250809809541231</v>
      </c>
      <c r="S77" s="46">
        <f>Q77/365</f>
        <v>13.318547945205481</v>
      </c>
      <c r="T77" s="55">
        <v>706.66</v>
      </c>
      <c r="U77" s="45">
        <f t="shared" si="58"/>
        <v>7.4500896391293647</v>
      </c>
      <c r="V77" s="46">
        <f t="shared" si="57"/>
        <v>1.936054794520548</v>
      </c>
      <c r="W77" s="55"/>
      <c r="X77" s="45"/>
      <c r="Y77" s="46"/>
      <c r="Z77" s="55"/>
      <c r="AA77" s="45"/>
      <c r="AB77" s="46"/>
      <c r="AC77" s="47">
        <v>19.847567000000002</v>
      </c>
      <c r="AD77" s="47">
        <v>51.502872000000004</v>
      </c>
      <c r="AE77" s="45" t="s">
        <v>359</v>
      </c>
      <c r="AF77" s="45" t="s">
        <v>360</v>
      </c>
    </row>
    <row r="78" spans="1:32" s="48" customFormat="1" ht="125.1" customHeight="1" x14ac:dyDescent="0.3">
      <c r="A78" s="113">
        <v>75</v>
      </c>
      <c r="B78" s="44" t="s">
        <v>356</v>
      </c>
      <c r="C78" s="42" t="s">
        <v>2020</v>
      </c>
      <c r="D78" s="42" t="s">
        <v>362</v>
      </c>
      <c r="E78" s="42" t="s">
        <v>363</v>
      </c>
      <c r="F78" s="42" t="s">
        <v>364</v>
      </c>
      <c r="G78" s="42" t="s">
        <v>364</v>
      </c>
      <c r="H78" s="42" t="s">
        <v>55</v>
      </c>
      <c r="I78" s="42" t="s">
        <v>365</v>
      </c>
      <c r="J78" s="42" t="s">
        <v>101</v>
      </c>
      <c r="K78" s="42" t="s">
        <v>1052</v>
      </c>
      <c r="L78" s="44">
        <v>4025981</v>
      </c>
      <c r="M78" s="55">
        <v>11030.08</v>
      </c>
      <c r="N78" s="55">
        <v>16103.92</v>
      </c>
      <c r="O78" s="45">
        <f t="shared" si="59"/>
        <v>4.0000007948376881</v>
      </c>
      <c r="P78" s="46">
        <f>N78/365</f>
        <v>44.12032876712329</v>
      </c>
      <c r="Q78" s="55">
        <v>157013.26</v>
      </c>
      <c r="R78" s="45">
        <f t="shared" si="60"/>
        <v>39.000017685138566</v>
      </c>
      <c r="S78" s="46">
        <f>Q78/365</f>
        <v>430.1733150684932</v>
      </c>
      <c r="T78" s="55">
        <v>25887.06</v>
      </c>
      <c r="U78" s="45">
        <v>25</v>
      </c>
      <c r="V78" s="46">
        <v>306.89999999999998</v>
      </c>
      <c r="W78" s="55">
        <v>28181.87</v>
      </c>
      <c r="X78" s="45">
        <f>Y78*1000/M78</f>
        <v>7.0000038748337303</v>
      </c>
      <c r="Y78" s="46">
        <f>W78/365</f>
        <v>77.210602739726028</v>
      </c>
      <c r="Z78" s="55">
        <v>2737.67</v>
      </c>
      <c r="AA78" s="45">
        <f>AB78*1000/M78</f>
        <v>0.68000102931480622</v>
      </c>
      <c r="AB78" s="46">
        <f>Z78/365</f>
        <v>7.5004657534246579</v>
      </c>
      <c r="AC78" s="47">
        <v>19.734406</v>
      </c>
      <c r="AD78" s="47">
        <v>51.384771999999998</v>
      </c>
      <c r="AE78" s="44" t="s">
        <v>1092</v>
      </c>
      <c r="AF78" s="52" t="s">
        <v>1093</v>
      </c>
    </row>
    <row r="79" spans="1:32" s="48" customFormat="1" ht="125.1" customHeight="1" x14ac:dyDescent="0.3">
      <c r="A79" s="114">
        <v>76</v>
      </c>
      <c r="B79" s="44" t="s">
        <v>361</v>
      </c>
      <c r="C79" s="42" t="s">
        <v>2681</v>
      </c>
      <c r="D79" s="42" t="s">
        <v>362</v>
      </c>
      <c r="E79" s="42" t="s">
        <v>367</v>
      </c>
      <c r="F79" s="42" t="s">
        <v>364</v>
      </c>
      <c r="G79" s="42" t="s">
        <v>364</v>
      </c>
      <c r="H79" s="42" t="s">
        <v>102</v>
      </c>
      <c r="I79" s="42" t="s">
        <v>368</v>
      </c>
      <c r="J79" s="42" t="s">
        <v>101</v>
      </c>
      <c r="K79" s="42" t="s">
        <v>1053</v>
      </c>
      <c r="L79" s="44">
        <v>36424</v>
      </c>
      <c r="M79" s="55">
        <v>99.79</v>
      </c>
      <c r="N79" s="55">
        <v>32.770000000000003</v>
      </c>
      <c r="O79" s="45">
        <v>0.9</v>
      </c>
      <c r="P79" s="46">
        <f>N79/365</f>
        <v>8.9780821917808229E-2</v>
      </c>
      <c r="Q79" s="55"/>
      <c r="R79" s="45"/>
      <c r="S79" s="46"/>
      <c r="T79" s="55">
        <v>488.07299999999998</v>
      </c>
      <c r="U79" s="45">
        <v>13.4</v>
      </c>
      <c r="V79" s="46">
        <v>1.337</v>
      </c>
      <c r="W79" s="55"/>
      <c r="X79" s="45"/>
      <c r="Y79" s="46"/>
      <c r="Z79" s="55"/>
      <c r="AA79" s="45"/>
      <c r="AB79" s="46"/>
      <c r="AC79" s="47">
        <v>19.656193999999999</v>
      </c>
      <c r="AD79" s="47">
        <v>51.425944000000001</v>
      </c>
      <c r="AE79" s="45" t="s">
        <v>369</v>
      </c>
      <c r="AF79" s="45" t="s">
        <v>370</v>
      </c>
    </row>
    <row r="80" spans="1:32" s="48" customFormat="1" ht="125.1" customHeight="1" x14ac:dyDescent="0.3">
      <c r="A80" s="113">
        <v>77</v>
      </c>
      <c r="B80" s="44" t="s">
        <v>366</v>
      </c>
      <c r="C80" s="42" t="s">
        <v>2682</v>
      </c>
      <c r="D80" s="42" t="s">
        <v>362</v>
      </c>
      <c r="E80" s="42" t="s">
        <v>372</v>
      </c>
      <c r="F80" s="42" t="s">
        <v>364</v>
      </c>
      <c r="G80" s="42" t="s">
        <v>364</v>
      </c>
      <c r="H80" s="42" t="s">
        <v>102</v>
      </c>
      <c r="I80" s="42" t="s">
        <v>1009</v>
      </c>
      <c r="J80" s="42" t="s">
        <v>101</v>
      </c>
      <c r="K80" s="42" t="s">
        <v>1053</v>
      </c>
      <c r="L80" s="44">
        <v>30220</v>
      </c>
      <c r="M80" s="55">
        <v>82.79</v>
      </c>
      <c r="N80" s="55">
        <v>16.79</v>
      </c>
      <c r="O80" s="45">
        <v>0.55000000000000004</v>
      </c>
      <c r="P80" s="46">
        <v>4.5499999999999999E-2</v>
      </c>
      <c r="Q80" s="55"/>
      <c r="R80" s="45"/>
      <c r="S80" s="46"/>
      <c r="T80" s="55">
        <v>331.78500000000003</v>
      </c>
      <c r="U80" s="45">
        <v>10.98</v>
      </c>
      <c r="V80" s="46">
        <v>0.90900000000000003</v>
      </c>
      <c r="W80" s="55"/>
      <c r="X80" s="45"/>
      <c r="Y80" s="46"/>
      <c r="Z80" s="55"/>
      <c r="AA80" s="45"/>
      <c r="AB80" s="46"/>
      <c r="AC80" s="47">
        <v>19.691082999999999</v>
      </c>
      <c r="AD80" s="47">
        <v>51.392333000000001</v>
      </c>
      <c r="AE80" s="45" t="s">
        <v>373</v>
      </c>
      <c r="AF80" s="45" t="s">
        <v>374</v>
      </c>
    </row>
    <row r="81" spans="1:32" s="48" customFormat="1" ht="125.1" customHeight="1" x14ac:dyDescent="0.3">
      <c r="A81" s="114">
        <v>78</v>
      </c>
      <c r="B81" s="44" t="s">
        <v>371</v>
      </c>
      <c r="C81" s="42" t="s">
        <v>2021</v>
      </c>
      <c r="D81" s="42" t="s">
        <v>376</v>
      </c>
      <c r="E81" s="42" t="s">
        <v>377</v>
      </c>
      <c r="F81" s="42" t="s">
        <v>277</v>
      </c>
      <c r="G81" s="42" t="s">
        <v>289</v>
      </c>
      <c r="H81" s="42" t="s">
        <v>19</v>
      </c>
      <c r="I81" s="42" t="s">
        <v>378</v>
      </c>
      <c r="J81" s="42" t="s">
        <v>101</v>
      </c>
      <c r="K81" s="42" t="s">
        <v>1049</v>
      </c>
      <c r="L81" s="44">
        <v>2542</v>
      </c>
      <c r="M81" s="55">
        <v>16.95</v>
      </c>
      <c r="N81" s="55">
        <v>9.44</v>
      </c>
      <c r="O81" s="45">
        <f t="shared" ref="O81" si="61">P81*1000/M81</f>
        <v>3.712881022615536</v>
      </c>
      <c r="P81" s="46">
        <f>N81/150</f>
        <v>6.2933333333333327E-2</v>
      </c>
      <c r="Q81" s="55">
        <v>21.06</v>
      </c>
      <c r="R81" s="45">
        <f t="shared" ref="R81" si="62">S81*1000/M81</f>
        <v>8.283185840707965</v>
      </c>
      <c r="S81" s="46">
        <f>Q81/150</f>
        <v>0.1404</v>
      </c>
      <c r="T81" s="55">
        <v>21</v>
      </c>
      <c r="U81" s="45">
        <f t="shared" ref="U81" si="63">V81*1000/M81</f>
        <v>8.2595870206489685</v>
      </c>
      <c r="V81" s="46">
        <f>T81/150</f>
        <v>0.14000000000000001</v>
      </c>
      <c r="W81" s="55"/>
      <c r="X81" s="45"/>
      <c r="Y81" s="46"/>
      <c r="Z81" s="55"/>
      <c r="AA81" s="45"/>
      <c r="AB81" s="46"/>
      <c r="AC81" s="47">
        <v>20.136806</v>
      </c>
      <c r="AD81" s="47">
        <v>51.549194</v>
      </c>
      <c r="AE81" s="45" t="s">
        <v>379</v>
      </c>
      <c r="AF81" s="45" t="s">
        <v>380</v>
      </c>
    </row>
    <row r="82" spans="1:32" s="48" customFormat="1" ht="125.1" customHeight="1" x14ac:dyDescent="0.3">
      <c r="A82" s="113">
        <v>79</v>
      </c>
      <c r="B82" s="44" t="s">
        <v>375</v>
      </c>
      <c r="C82" s="42" t="s">
        <v>2022</v>
      </c>
      <c r="D82" s="42" t="s">
        <v>382</v>
      </c>
      <c r="E82" s="42" t="s">
        <v>383</v>
      </c>
      <c r="F82" s="42" t="s">
        <v>269</v>
      </c>
      <c r="G82" s="42" t="s">
        <v>384</v>
      </c>
      <c r="H82" s="42" t="s">
        <v>55</v>
      </c>
      <c r="I82" s="42" t="s">
        <v>385</v>
      </c>
      <c r="J82" s="42" t="s">
        <v>101</v>
      </c>
      <c r="K82" s="42" t="s">
        <v>1054</v>
      </c>
      <c r="L82" s="44">
        <v>129600</v>
      </c>
      <c r="M82" s="55">
        <v>355.06799999999998</v>
      </c>
      <c r="N82" s="55">
        <v>1620.6</v>
      </c>
      <c r="O82" s="45">
        <f>P82*1000/M82</f>
        <v>12.470481295016775</v>
      </c>
      <c r="P82" s="46">
        <f>N82/366</f>
        <v>4.4278688524590164</v>
      </c>
      <c r="Q82" s="55">
        <v>8854.9</v>
      </c>
      <c r="R82" s="45">
        <f>S82*1000/M82</f>
        <v>68.138260409258322</v>
      </c>
      <c r="S82" s="46">
        <f>Q82/366</f>
        <v>24.193715846994536</v>
      </c>
      <c r="T82" s="55">
        <v>1335.9</v>
      </c>
      <c r="U82" s="45">
        <f>V82*1000/M82</f>
        <v>10.27972106751383</v>
      </c>
      <c r="V82" s="46">
        <f>T82/366</f>
        <v>3.6500000000000004</v>
      </c>
      <c r="W82" s="55"/>
      <c r="X82" s="45"/>
      <c r="Y82" s="46"/>
      <c r="Z82" s="55"/>
      <c r="AA82" s="45"/>
      <c r="AB82" s="46"/>
      <c r="AC82" s="47">
        <v>19.624943999999999</v>
      </c>
      <c r="AD82" s="47">
        <v>51.228306000000003</v>
      </c>
      <c r="AE82" s="45" t="s">
        <v>386</v>
      </c>
      <c r="AF82" s="45" t="s">
        <v>387</v>
      </c>
    </row>
    <row r="83" spans="1:32" s="48" customFormat="1" ht="125.1" customHeight="1" x14ac:dyDescent="0.3">
      <c r="A83" s="114">
        <v>80</v>
      </c>
      <c r="B83" s="44" t="s">
        <v>381</v>
      </c>
      <c r="C83" s="42" t="s">
        <v>2534</v>
      </c>
      <c r="D83" s="42" t="s">
        <v>389</v>
      </c>
      <c r="E83" s="42" t="s">
        <v>390</v>
      </c>
      <c r="F83" s="42" t="s">
        <v>269</v>
      </c>
      <c r="G83" s="42" t="s">
        <v>384</v>
      </c>
      <c r="H83" s="42" t="s">
        <v>19</v>
      </c>
      <c r="I83" s="42" t="s">
        <v>391</v>
      </c>
      <c r="J83" s="42" t="s">
        <v>101</v>
      </c>
      <c r="K83" s="42" t="s">
        <v>1054</v>
      </c>
      <c r="L83" s="44">
        <v>3956</v>
      </c>
      <c r="M83" s="55">
        <v>10.81</v>
      </c>
      <c r="N83" s="55">
        <v>41.122999999999998</v>
      </c>
      <c r="O83" s="45">
        <f t="shared" ref="O83:O95" si="64">P83*1000/M83</f>
        <v>10.393887465057146</v>
      </c>
      <c r="P83" s="46">
        <f>N83/366</f>
        <v>0.11235792349726775</v>
      </c>
      <c r="Q83" s="55">
        <v>234.702</v>
      </c>
      <c r="R83" s="45">
        <f t="shared" ref="R83:R96" si="65">S83*1000/M83</f>
        <v>59.321211385935904</v>
      </c>
      <c r="S83" s="46">
        <f>Q83/366</f>
        <v>0.64126229508196719</v>
      </c>
      <c r="T83" s="55">
        <v>84.358000000000004</v>
      </c>
      <c r="U83" s="45">
        <f t="shared" ref="U83:U96" si="66">V83*1000/M83</f>
        <v>21.321585457707144</v>
      </c>
      <c r="V83" s="46">
        <f>T83/366</f>
        <v>0.23048633879781422</v>
      </c>
      <c r="W83" s="55"/>
      <c r="X83" s="45"/>
      <c r="Y83" s="46"/>
      <c r="Z83" s="55"/>
      <c r="AA83" s="45"/>
      <c r="AB83" s="46"/>
      <c r="AC83" s="47">
        <v>19.611083000000001</v>
      </c>
      <c r="AD83" s="47">
        <v>51.233027999999997</v>
      </c>
      <c r="AE83" s="45" t="s">
        <v>392</v>
      </c>
      <c r="AF83" s="45" t="s">
        <v>393</v>
      </c>
    </row>
    <row r="84" spans="1:32" s="48" customFormat="1" ht="125.1" customHeight="1" x14ac:dyDescent="0.3">
      <c r="A84" s="113">
        <v>81</v>
      </c>
      <c r="B84" s="44" t="s">
        <v>388</v>
      </c>
      <c r="C84" s="42" t="s">
        <v>2023</v>
      </c>
      <c r="D84" s="42" t="s">
        <v>395</v>
      </c>
      <c r="E84" s="42" t="s">
        <v>396</v>
      </c>
      <c r="F84" s="42" t="s">
        <v>277</v>
      </c>
      <c r="G84" s="42" t="s">
        <v>397</v>
      </c>
      <c r="H84" s="42" t="s">
        <v>55</v>
      </c>
      <c r="I84" s="42" t="s">
        <v>398</v>
      </c>
      <c r="J84" s="42" t="s">
        <v>101</v>
      </c>
      <c r="K84" s="42" t="s">
        <v>1047</v>
      </c>
      <c r="L84" s="44">
        <v>249100</v>
      </c>
      <c r="M84" s="55">
        <v>680.6</v>
      </c>
      <c r="N84" s="55">
        <v>1438.55</v>
      </c>
      <c r="O84" s="45">
        <f t="shared" si="64"/>
        <v>5.7749992372528896</v>
      </c>
      <c r="P84" s="46">
        <f t="shared" ref="P84:P94" si="67">N84/366</f>
        <v>3.930464480874317</v>
      </c>
      <c r="Q84" s="55">
        <v>12704.1</v>
      </c>
      <c r="R84" s="45">
        <f t="shared" si="65"/>
        <v>51.000081894952856</v>
      </c>
      <c r="S84" s="46">
        <f t="shared" ref="S84:S94" si="68">Q84/366</f>
        <v>34.710655737704919</v>
      </c>
      <c r="T84" s="55">
        <v>2939.38</v>
      </c>
      <c r="U84" s="45">
        <f t="shared" si="66"/>
        <v>11.800018948243995</v>
      </c>
      <c r="V84" s="46">
        <f t="shared" ref="V84:V94" si="69">T84/366</f>
        <v>8.0310928961748633</v>
      </c>
      <c r="W84" s="55"/>
      <c r="X84" s="45"/>
      <c r="Y84" s="46"/>
      <c r="Z84" s="55"/>
      <c r="AA84" s="45"/>
      <c r="AB84" s="46"/>
      <c r="AC84" s="47">
        <v>20.062611</v>
      </c>
      <c r="AD84" s="47">
        <v>51.602778000000001</v>
      </c>
      <c r="AE84" s="45" t="s">
        <v>399</v>
      </c>
      <c r="AF84" s="45" t="s">
        <v>400</v>
      </c>
    </row>
    <row r="85" spans="1:32" s="48" customFormat="1" ht="125.1" customHeight="1" x14ac:dyDescent="0.3">
      <c r="A85" s="114">
        <v>82</v>
      </c>
      <c r="B85" s="44" t="s">
        <v>394</v>
      </c>
      <c r="C85" s="42" t="s">
        <v>2024</v>
      </c>
      <c r="D85" s="42" t="s">
        <v>402</v>
      </c>
      <c r="E85" s="42" t="s">
        <v>404</v>
      </c>
      <c r="F85" s="42" t="s">
        <v>405</v>
      </c>
      <c r="G85" s="42" t="s">
        <v>403</v>
      </c>
      <c r="H85" s="42" t="s">
        <v>55</v>
      </c>
      <c r="I85" s="42" t="s">
        <v>406</v>
      </c>
      <c r="J85" s="42" t="s">
        <v>101</v>
      </c>
      <c r="K85" s="42" t="s">
        <v>1067</v>
      </c>
      <c r="L85" s="44">
        <v>1582851</v>
      </c>
      <c r="M85" s="55">
        <v>4325.7299999999996</v>
      </c>
      <c r="N85" s="55">
        <v>8900</v>
      </c>
      <c r="O85" s="45">
        <f t="shared" si="64"/>
        <v>5.6214650222529805</v>
      </c>
      <c r="P85" s="46">
        <f t="shared" si="67"/>
        <v>24.316939890710383</v>
      </c>
      <c r="Q85" s="55">
        <v>70600</v>
      </c>
      <c r="R85" s="45">
        <f t="shared" si="65"/>
        <v>44.592745007984313</v>
      </c>
      <c r="S85" s="46">
        <f t="shared" si="68"/>
        <v>192.89617486338798</v>
      </c>
      <c r="T85" s="55">
        <v>12800</v>
      </c>
      <c r="U85" s="45">
        <f t="shared" si="66"/>
        <v>8.0848036275099044</v>
      </c>
      <c r="V85" s="46">
        <f t="shared" si="69"/>
        <v>34.972677595628419</v>
      </c>
      <c r="W85" s="55">
        <v>17130.29</v>
      </c>
      <c r="X85" s="45">
        <f>Y85*1000/M85</f>
        <v>10.819924275960675</v>
      </c>
      <c r="Y85" s="46">
        <f t="shared" ref="Y85" si="70">W85/366</f>
        <v>46.804071038251365</v>
      </c>
      <c r="Z85" s="55">
        <v>1900</v>
      </c>
      <c r="AA85" s="45">
        <f>AB85*1000/M85</f>
        <v>1.2000880384585013</v>
      </c>
      <c r="AB85" s="46">
        <f>Z85/366</f>
        <v>5.1912568306010929</v>
      </c>
      <c r="AC85" s="47">
        <v>20.305</v>
      </c>
      <c r="AD85" s="47">
        <v>51.382916999999999</v>
      </c>
      <c r="AE85" s="44" t="s">
        <v>407</v>
      </c>
      <c r="AF85" s="52" t="s">
        <v>408</v>
      </c>
    </row>
    <row r="86" spans="1:32" s="48" customFormat="1" ht="125.1" customHeight="1" x14ac:dyDescent="0.3">
      <c r="A86" s="113">
        <v>83</v>
      </c>
      <c r="B86" s="44" t="s">
        <v>401</v>
      </c>
      <c r="C86" s="42" t="s">
        <v>2025</v>
      </c>
      <c r="D86" s="42" t="s">
        <v>410</v>
      </c>
      <c r="E86" s="42" t="s">
        <v>411</v>
      </c>
      <c r="F86" s="42" t="s">
        <v>277</v>
      </c>
      <c r="G86" s="42" t="s">
        <v>412</v>
      </c>
      <c r="H86" s="42" t="s">
        <v>19</v>
      </c>
      <c r="I86" s="42" t="s">
        <v>413</v>
      </c>
      <c r="J86" s="42" t="s">
        <v>101</v>
      </c>
      <c r="K86" s="42" t="s">
        <v>1043</v>
      </c>
      <c r="L86" s="44">
        <v>83414</v>
      </c>
      <c r="M86" s="55">
        <v>227.91</v>
      </c>
      <c r="N86" s="55">
        <v>1056.855</v>
      </c>
      <c r="O86" s="45">
        <f t="shared" si="64"/>
        <v>12.669834439968035</v>
      </c>
      <c r="P86" s="46">
        <f t="shared" si="67"/>
        <v>2.8875819672131149</v>
      </c>
      <c r="Q86" s="55">
        <v>4486.0048999999999</v>
      </c>
      <c r="R86" s="45">
        <f t="shared" si="65"/>
        <v>53.779316348870339</v>
      </c>
      <c r="S86" s="46">
        <f t="shared" si="68"/>
        <v>12.256843989071038</v>
      </c>
      <c r="T86" s="55">
        <v>999.29970000000003</v>
      </c>
      <c r="U86" s="45">
        <f t="shared" si="66"/>
        <v>11.979847523936325</v>
      </c>
      <c r="V86" s="46">
        <f t="shared" si="69"/>
        <v>2.7303270491803278</v>
      </c>
      <c r="W86" s="55"/>
      <c r="X86" s="45"/>
      <c r="Y86" s="46"/>
      <c r="Z86" s="55"/>
      <c r="AA86" s="45"/>
      <c r="AB86" s="46"/>
      <c r="AC86" s="47">
        <v>19.800722</v>
      </c>
      <c r="AD86" s="47">
        <v>51.665694000000002</v>
      </c>
      <c r="AE86" s="45" t="s">
        <v>414</v>
      </c>
      <c r="AF86" s="45" t="s">
        <v>415</v>
      </c>
    </row>
    <row r="87" spans="1:32" s="48" customFormat="1" ht="125.1" customHeight="1" x14ac:dyDescent="0.3">
      <c r="A87" s="114">
        <v>84</v>
      </c>
      <c r="B87" s="44" t="s">
        <v>409</v>
      </c>
      <c r="C87" s="42" t="s">
        <v>2535</v>
      </c>
      <c r="D87" s="42" t="s">
        <v>417</v>
      </c>
      <c r="E87" s="42" t="s">
        <v>418</v>
      </c>
      <c r="F87" s="42" t="s">
        <v>277</v>
      </c>
      <c r="G87" s="42" t="s">
        <v>412</v>
      </c>
      <c r="H87" s="42" t="s">
        <v>19</v>
      </c>
      <c r="I87" s="42" t="s">
        <v>419</v>
      </c>
      <c r="J87" s="42" t="s">
        <v>101</v>
      </c>
      <c r="K87" s="42" t="s">
        <v>1043</v>
      </c>
      <c r="L87" s="44">
        <v>4446</v>
      </c>
      <c r="M87" s="55">
        <v>12.148</v>
      </c>
      <c r="N87" s="55">
        <v>20.007000000000001</v>
      </c>
      <c r="O87" s="45">
        <f t="shared" si="64"/>
        <v>4.4998299659392096</v>
      </c>
      <c r="P87" s="46">
        <f t="shared" si="67"/>
        <v>5.4663934426229514E-2</v>
      </c>
      <c r="Q87" s="55">
        <v>108.92700000000001</v>
      </c>
      <c r="R87" s="45">
        <f t="shared" si="65"/>
        <v>24.499074259002359</v>
      </c>
      <c r="S87" s="46">
        <f t="shared" si="68"/>
        <v>0.29761475409836069</v>
      </c>
      <c r="T87" s="55">
        <v>34.100999999999999</v>
      </c>
      <c r="U87" s="45">
        <f t="shared" si="66"/>
        <v>7.6697506706899068</v>
      </c>
      <c r="V87" s="46">
        <f t="shared" si="69"/>
        <v>9.3172131147540985E-2</v>
      </c>
      <c r="W87" s="55"/>
      <c r="X87" s="45"/>
      <c r="Y87" s="46"/>
      <c r="Z87" s="55"/>
      <c r="AA87" s="45"/>
      <c r="AB87" s="46"/>
      <c r="AC87" s="47">
        <v>19.776807000000002</v>
      </c>
      <c r="AD87" s="47">
        <v>51.666066999999998</v>
      </c>
      <c r="AE87" s="45" t="s">
        <v>1094</v>
      </c>
      <c r="AF87" s="45" t="s">
        <v>1095</v>
      </c>
    </row>
    <row r="88" spans="1:32" s="48" customFormat="1" ht="125.1" customHeight="1" x14ac:dyDescent="0.3">
      <c r="A88" s="113">
        <v>85</v>
      </c>
      <c r="B88" s="44" t="s">
        <v>416</v>
      </c>
      <c r="C88" s="42" t="s">
        <v>2026</v>
      </c>
      <c r="D88" s="42" t="s">
        <v>421</v>
      </c>
      <c r="E88" s="42" t="s">
        <v>423</v>
      </c>
      <c r="F88" s="42" t="s">
        <v>424</v>
      </c>
      <c r="G88" s="42" t="s">
        <v>422</v>
      </c>
      <c r="H88" s="42" t="s">
        <v>55</v>
      </c>
      <c r="I88" s="42" t="s">
        <v>425</v>
      </c>
      <c r="J88" s="42" t="s">
        <v>29</v>
      </c>
      <c r="K88" s="42" t="s">
        <v>1083</v>
      </c>
      <c r="L88" s="44">
        <v>3547862</v>
      </c>
      <c r="M88" s="55">
        <v>9677.2199999999993</v>
      </c>
      <c r="N88" s="55">
        <v>15646.07</v>
      </c>
      <c r="O88" s="45">
        <f t="shared" si="64"/>
        <v>4.4174695973236133</v>
      </c>
      <c r="P88" s="46">
        <f t="shared" si="67"/>
        <v>42.74882513661202</v>
      </c>
      <c r="Q88" s="55">
        <v>150571.26300000001</v>
      </c>
      <c r="R88" s="45">
        <f t="shared" si="65"/>
        <v>42.511888067298564</v>
      </c>
      <c r="S88" s="46">
        <f t="shared" si="68"/>
        <v>411.39689344262297</v>
      </c>
      <c r="T88" s="55">
        <v>22777.274000000001</v>
      </c>
      <c r="U88" s="45">
        <f t="shared" si="66"/>
        <v>6.4308746800256955</v>
      </c>
      <c r="V88" s="46">
        <f t="shared" si="69"/>
        <v>62.232989071038254</v>
      </c>
      <c r="W88" s="55">
        <v>35843.65</v>
      </c>
      <c r="X88" s="45">
        <f>Y88*1000/M88</f>
        <v>10.120000366360919</v>
      </c>
      <c r="Y88" s="46">
        <f t="shared" ref="Y88" si="71">W88/366</f>
        <v>97.933469945355199</v>
      </c>
      <c r="Z88" s="55">
        <v>2033.03</v>
      </c>
      <c r="AA88" s="45">
        <f>AB88*1000/M88</f>
        <v>0.5740002579207959</v>
      </c>
      <c r="AB88" s="46">
        <f t="shared" ref="AB88" si="72">Z88/366</f>
        <v>5.5547267759562837</v>
      </c>
      <c r="AC88" s="47">
        <v>19.394832999999998</v>
      </c>
      <c r="AD88" s="47">
        <v>51.348444000000001</v>
      </c>
      <c r="AE88" s="44" t="s">
        <v>426</v>
      </c>
      <c r="AF88" s="52" t="s">
        <v>427</v>
      </c>
    </row>
    <row r="89" spans="1:32" s="48" customFormat="1" ht="125.1" customHeight="1" x14ac:dyDescent="0.3">
      <c r="A89" s="114">
        <v>86</v>
      </c>
      <c r="B89" s="44" t="s">
        <v>420</v>
      </c>
      <c r="C89" s="42" t="s">
        <v>2027</v>
      </c>
      <c r="D89" s="42" t="s">
        <v>429</v>
      </c>
      <c r="E89" s="42" t="s">
        <v>430</v>
      </c>
      <c r="F89" s="42" t="s">
        <v>261</v>
      </c>
      <c r="G89" s="42" t="s">
        <v>431</v>
      </c>
      <c r="H89" s="42" t="s">
        <v>19</v>
      </c>
      <c r="I89" s="42" t="s">
        <v>432</v>
      </c>
      <c r="J89" s="42" t="s">
        <v>29</v>
      </c>
      <c r="K89" s="42" t="s">
        <v>1071</v>
      </c>
      <c r="L89" s="44">
        <v>68051</v>
      </c>
      <c r="M89" s="55">
        <v>185.93</v>
      </c>
      <c r="N89" s="55">
        <v>816.61199999999997</v>
      </c>
      <c r="O89" s="45">
        <f t="shared" si="64"/>
        <v>12.00010933076347</v>
      </c>
      <c r="P89" s="46">
        <f t="shared" si="67"/>
        <v>2.2311803278688522</v>
      </c>
      <c r="Q89" s="55">
        <v>3708.7795000000001</v>
      </c>
      <c r="R89" s="45">
        <f t="shared" si="65"/>
        <v>54.500496543884104</v>
      </c>
      <c r="S89" s="46">
        <f t="shared" si="68"/>
        <v>10.133277322404371</v>
      </c>
      <c r="T89" s="55">
        <v>935.70100000000002</v>
      </c>
      <c r="U89" s="45">
        <f t="shared" si="66"/>
        <v>13.750121601084373</v>
      </c>
      <c r="V89" s="46">
        <f t="shared" si="69"/>
        <v>2.5565601092896175</v>
      </c>
      <c r="W89" s="55"/>
      <c r="X89" s="45"/>
      <c r="Y89" s="46"/>
      <c r="Z89" s="55"/>
      <c r="AA89" s="45"/>
      <c r="AB89" s="46"/>
      <c r="AC89" s="47">
        <v>19.458361</v>
      </c>
      <c r="AD89" s="47">
        <v>50.964832999999999</v>
      </c>
      <c r="AE89" s="45" t="s">
        <v>433</v>
      </c>
      <c r="AF89" s="45" t="s">
        <v>434</v>
      </c>
    </row>
    <row r="90" spans="1:32" s="48" customFormat="1" ht="125.1" customHeight="1" x14ac:dyDescent="0.3">
      <c r="A90" s="113">
        <v>87</v>
      </c>
      <c r="B90" s="44" t="s">
        <v>428</v>
      </c>
      <c r="C90" s="42" t="s">
        <v>2028</v>
      </c>
      <c r="D90" s="42" t="s">
        <v>436</v>
      </c>
      <c r="E90" s="42" t="s">
        <v>437</v>
      </c>
      <c r="F90" s="42" t="s">
        <v>261</v>
      </c>
      <c r="G90" s="42" t="s">
        <v>438</v>
      </c>
      <c r="H90" s="42" t="s">
        <v>55</v>
      </c>
      <c r="I90" s="42" t="s">
        <v>439</v>
      </c>
      <c r="J90" s="42" t="s">
        <v>29</v>
      </c>
      <c r="K90" s="42" t="s">
        <v>1089</v>
      </c>
      <c r="L90" s="44">
        <v>96479</v>
      </c>
      <c r="M90" s="55">
        <v>263.60000000000002</v>
      </c>
      <c r="N90" s="55">
        <v>1545.5940000000001</v>
      </c>
      <c r="O90" s="45">
        <f t="shared" si="64"/>
        <v>16.020236821811487</v>
      </c>
      <c r="P90" s="46">
        <f t="shared" si="67"/>
        <v>4.2229344262295081</v>
      </c>
      <c r="Q90" s="55">
        <v>8443.8420000000006</v>
      </c>
      <c r="R90" s="45">
        <f t="shared" si="65"/>
        <v>87.521269185800634</v>
      </c>
      <c r="S90" s="46">
        <f t="shared" si="68"/>
        <v>23.070606557377051</v>
      </c>
      <c r="T90" s="55">
        <v>2518.1019999999999</v>
      </c>
      <c r="U90" s="45">
        <f t="shared" si="66"/>
        <v>26.100379777274721</v>
      </c>
      <c r="V90" s="46">
        <f t="shared" si="69"/>
        <v>6.8800601092896168</v>
      </c>
      <c r="W90" s="55"/>
      <c r="X90" s="45"/>
      <c r="Y90" s="46"/>
      <c r="Z90" s="55"/>
      <c r="AA90" s="45"/>
      <c r="AB90" s="46"/>
      <c r="AC90" s="47">
        <v>19.474944000000001</v>
      </c>
      <c r="AD90" s="47">
        <v>51.166310000000003</v>
      </c>
      <c r="AE90" s="45" t="s">
        <v>440</v>
      </c>
      <c r="AF90" s="45" t="s">
        <v>441</v>
      </c>
    </row>
    <row r="91" spans="1:32" s="48" customFormat="1" ht="125.1" customHeight="1" x14ac:dyDescent="0.3">
      <c r="A91" s="114">
        <v>88</v>
      </c>
      <c r="B91" s="44" t="s">
        <v>435</v>
      </c>
      <c r="C91" s="42" t="s">
        <v>2029</v>
      </c>
      <c r="D91" s="42" t="s">
        <v>443</v>
      </c>
      <c r="E91" s="42" t="s">
        <v>444</v>
      </c>
      <c r="F91" s="42" t="s">
        <v>424</v>
      </c>
      <c r="G91" s="42" t="s">
        <v>445</v>
      </c>
      <c r="H91" s="42" t="s">
        <v>19</v>
      </c>
      <c r="I91" s="42" t="s">
        <v>446</v>
      </c>
      <c r="J91" s="42" t="s">
        <v>29</v>
      </c>
      <c r="K91" s="42" t="s">
        <v>1072</v>
      </c>
      <c r="L91" s="44">
        <v>71311</v>
      </c>
      <c r="M91" s="55">
        <v>194.84</v>
      </c>
      <c r="N91" s="55">
        <v>1185.5450000000001</v>
      </c>
      <c r="O91" s="45">
        <f t="shared" si="64"/>
        <v>16.624892163164848</v>
      </c>
      <c r="P91" s="46">
        <f t="shared" si="67"/>
        <v>3.2391939890710386</v>
      </c>
      <c r="Q91" s="55">
        <v>7291.5497500000001</v>
      </c>
      <c r="R91" s="45">
        <f t="shared" si="65"/>
        <v>102.24936910543386</v>
      </c>
      <c r="S91" s="46">
        <f t="shared" si="68"/>
        <v>19.922267076502731</v>
      </c>
      <c r="T91" s="55">
        <v>659.62675000000002</v>
      </c>
      <c r="U91" s="45">
        <f t="shared" si="66"/>
        <v>9.2499429264084423</v>
      </c>
      <c r="V91" s="46">
        <f t="shared" si="69"/>
        <v>1.8022588797814207</v>
      </c>
      <c r="W91" s="55"/>
      <c r="X91" s="45"/>
      <c r="Y91" s="46"/>
      <c r="Z91" s="55"/>
      <c r="AA91" s="45"/>
      <c r="AB91" s="46"/>
      <c r="AC91" s="47">
        <v>19.288</v>
      </c>
      <c r="AD91" s="47">
        <v>51.205361000000003</v>
      </c>
      <c r="AE91" s="45" t="s">
        <v>447</v>
      </c>
      <c r="AF91" s="45" t="s">
        <v>448</v>
      </c>
    </row>
    <row r="92" spans="1:32" s="48" customFormat="1" ht="125.1" customHeight="1" x14ac:dyDescent="0.3">
      <c r="A92" s="113">
        <v>89</v>
      </c>
      <c r="B92" s="44" t="s">
        <v>442</v>
      </c>
      <c r="C92" s="42" t="s">
        <v>2030</v>
      </c>
      <c r="D92" s="42" t="s">
        <v>443</v>
      </c>
      <c r="E92" s="42" t="s">
        <v>450</v>
      </c>
      <c r="F92" s="42" t="s">
        <v>424</v>
      </c>
      <c r="G92" s="42" t="s">
        <v>445</v>
      </c>
      <c r="H92" s="42" t="s">
        <v>19</v>
      </c>
      <c r="I92" s="42" t="s">
        <v>451</v>
      </c>
      <c r="J92" s="42" t="s">
        <v>29</v>
      </c>
      <c r="K92" s="42" t="s">
        <v>1090</v>
      </c>
      <c r="L92" s="44">
        <v>143365</v>
      </c>
      <c r="M92" s="55">
        <v>391.70800000000003</v>
      </c>
      <c r="N92" s="55">
        <v>1845.82</v>
      </c>
      <c r="O92" s="45">
        <f t="shared" si="64"/>
        <v>12.874957988388918</v>
      </c>
      <c r="P92" s="46">
        <f t="shared" si="67"/>
        <v>5.0432240437158464</v>
      </c>
      <c r="Q92" s="55">
        <v>13404.628000000001</v>
      </c>
      <c r="R92" s="45">
        <f t="shared" si="65"/>
        <v>93.499920008441663</v>
      </c>
      <c r="S92" s="46">
        <f t="shared" si="68"/>
        <v>36.62466666666667</v>
      </c>
      <c r="T92" s="55">
        <v>1648.6980000000001</v>
      </c>
      <c r="U92" s="45">
        <f t="shared" si="66"/>
        <v>11.499993220108587</v>
      </c>
      <c r="V92" s="46">
        <f t="shared" si="69"/>
        <v>4.5046393442622952</v>
      </c>
      <c r="W92" s="55"/>
      <c r="X92" s="45"/>
      <c r="Y92" s="46"/>
      <c r="Z92" s="55"/>
      <c r="AA92" s="45"/>
      <c r="AB92" s="46"/>
      <c r="AC92" s="47">
        <v>19.340667</v>
      </c>
      <c r="AD92" s="47">
        <v>51.221046000000001</v>
      </c>
      <c r="AE92" s="45" t="s">
        <v>452</v>
      </c>
      <c r="AF92" s="45" t="s">
        <v>453</v>
      </c>
    </row>
    <row r="93" spans="1:32" s="48" customFormat="1" ht="125.1" customHeight="1" x14ac:dyDescent="0.3">
      <c r="A93" s="114">
        <v>90</v>
      </c>
      <c r="B93" s="44" t="s">
        <v>449</v>
      </c>
      <c r="C93" s="42" t="s">
        <v>2031</v>
      </c>
      <c r="D93" s="42" t="s">
        <v>443</v>
      </c>
      <c r="E93" s="42" t="s">
        <v>455</v>
      </c>
      <c r="F93" s="42" t="s">
        <v>424</v>
      </c>
      <c r="G93" s="42" t="s">
        <v>445</v>
      </c>
      <c r="H93" s="42" t="s">
        <v>19</v>
      </c>
      <c r="I93" s="42" t="s">
        <v>451</v>
      </c>
      <c r="J93" s="42" t="s">
        <v>29</v>
      </c>
      <c r="K93" s="42" t="s">
        <v>1090</v>
      </c>
      <c r="L93" s="44">
        <v>93945</v>
      </c>
      <c r="M93" s="55">
        <v>256.68</v>
      </c>
      <c r="N93" s="55">
        <v>1221</v>
      </c>
      <c r="O93" s="45">
        <f t="shared" si="64"/>
        <v>12.996982911681828</v>
      </c>
      <c r="P93" s="46">
        <f t="shared" si="67"/>
        <v>3.3360655737704916</v>
      </c>
      <c r="Q93" s="55">
        <v>7914.866</v>
      </c>
      <c r="R93" s="45">
        <f t="shared" si="65"/>
        <v>84.250104955160936</v>
      </c>
      <c r="S93" s="46">
        <f t="shared" si="68"/>
        <v>21.625316939890709</v>
      </c>
      <c r="T93" s="55">
        <v>962.93600000000004</v>
      </c>
      <c r="U93" s="45">
        <f t="shared" si="66"/>
        <v>10.250010431648855</v>
      </c>
      <c r="V93" s="46">
        <f t="shared" si="69"/>
        <v>2.6309726775956284</v>
      </c>
      <c r="W93" s="55"/>
      <c r="X93" s="45"/>
      <c r="Y93" s="46"/>
      <c r="Z93" s="55"/>
      <c r="AA93" s="45"/>
      <c r="AB93" s="46"/>
      <c r="AC93" s="47">
        <v>19.301805999999999</v>
      </c>
      <c r="AD93" s="47">
        <v>51.226056</v>
      </c>
      <c r="AE93" s="45" t="s">
        <v>456</v>
      </c>
      <c r="AF93" s="45" t="s">
        <v>457</v>
      </c>
    </row>
    <row r="94" spans="1:32" s="48" customFormat="1" ht="125.1" customHeight="1" x14ac:dyDescent="0.3">
      <c r="A94" s="113">
        <v>91</v>
      </c>
      <c r="B94" s="44" t="s">
        <v>454</v>
      </c>
      <c r="C94" s="42" t="s">
        <v>2032</v>
      </c>
      <c r="D94" s="42" t="s">
        <v>443</v>
      </c>
      <c r="E94" s="42" t="s">
        <v>459</v>
      </c>
      <c r="F94" s="42" t="s">
        <v>424</v>
      </c>
      <c r="G94" s="42" t="s">
        <v>445</v>
      </c>
      <c r="H94" s="42" t="s">
        <v>19</v>
      </c>
      <c r="I94" s="42" t="s">
        <v>460</v>
      </c>
      <c r="J94" s="42" t="s">
        <v>29</v>
      </c>
      <c r="K94" s="42" t="s">
        <v>1072</v>
      </c>
      <c r="L94" s="44">
        <v>29560</v>
      </c>
      <c r="M94" s="55">
        <v>80.765000000000001</v>
      </c>
      <c r="N94" s="55">
        <v>488.47899999999998</v>
      </c>
      <c r="O94" s="45">
        <f t="shared" si="64"/>
        <v>16.525005590326654</v>
      </c>
      <c r="P94" s="46">
        <f t="shared" si="67"/>
        <v>1.3346420765027323</v>
      </c>
      <c r="Q94" s="55">
        <v>3125.97</v>
      </c>
      <c r="R94" s="45">
        <f t="shared" si="65"/>
        <v>105.75003577470763</v>
      </c>
      <c r="S94" s="46">
        <f t="shared" si="68"/>
        <v>8.5409016393442609</v>
      </c>
      <c r="T94" s="55">
        <v>317.77</v>
      </c>
      <c r="U94" s="45">
        <f t="shared" si="66"/>
        <v>10.750003636672407</v>
      </c>
      <c r="V94" s="46">
        <f t="shared" si="69"/>
        <v>0.86822404371584694</v>
      </c>
      <c r="W94" s="55">
        <v>42.13</v>
      </c>
      <c r="X94" s="45">
        <f>Y94*1000/M94</f>
        <v>1.4252372886459028</v>
      </c>
      <c r="Y94" s="46">
        <f t="shared" ref="Y94" si="73">W94/366</f>
        <v>0.11510928961748634</v>
      </c>
      <c r="Z94" s="55">
        <v>12.16</v>
      </c>
      <c r="AA94" s="45">
        <f>AB94*1000/M94</f>
        <v>0.41136685093601183</v>
      </c>
      <c r="AB94" s="46">
        <f t="shared" ref="AB94" si="74">Z94/366</f>
        <v>3.3224043715846995E-2</v>
      </c>
      <c r="AC94" s="47">
        <v>19.244139000000001</v>
      </c>
      <c r="AD94" s="47">
        <v>51.228389</v>
      </c>
      <c r="AE94" s="45" t="s">
        <v>461</v>
      </c>
      <c r="AF94" s="45" t="s">
        <v>462</v>
      </c>
    </row>
    <row r="95" spans="1:32" s="48" customFormat="1" ht="125.1" customHeight="1" x14ac:dyDescent="0.3">
      <c r="A95" s="114">
        <v>92</v>
      </c>
      <c r="B95" s="44" t="s">
        <v>458</v>
      </c>
      <c r="C95" s="42" t="s">
        <v>2033</v>
      </c>
      <c r="D95" s="42" t="s">
        <v>464</v>
      </c>
      <c r="E95" s="42" t="s">
        <v>465</v>
      </c>
      <c r="F95" s="42" t="s">
        <v>269</v>
      </c>
      <c r="G95" s="42" t="s">
        <v>466</v>
      </c>
      <c r="H95" s="42" t="s">
        <v>19</v>
      </c>
      <c r="I95" s="42" t="s">
        <v>467</v>
      </c>
      <c r="J95" s="42" t="s">
        <v>101</v>
      </c>
      <c r="K95" s="42" t="s">
        <v>1053</v>
      </c>
      <c r="L95" s="44">
        <v>4831</v>
      </c>
      <c r="M95" s="55">
        <v>16.66</v>
      </c>
      <c r="N95" s="55">
        <v>33.817</v>
      </c>
      <c r="O95" s="45">
        <f t="shared" si="64"/>
        <v>6.9994204578383084</v>
      </c>
      <c r="P95" s="46">
        <f>N95/290</f>
        <v>0.11661034482758621</v>
      </c>
      <c r="Q95" s="55">
        <v>251.21199999999999</v>
      </c>
      <c r="R95" s="45">
        <f t="shared" si="65"/>
        <v>51.995694829655996</v>
      </c>
      <c r="S95" s="46">
        <f>Q95/290</f>
        <v>0.86624827586206887</v>
      </c>
      <c r="T95" s="55">
        <v>30.434999999999999</v>
      </c>
      <c r="U95" s="45">
        <f t="shared" si="66"/>
        <v>6.2994163182514384</v>
      </c>
      <c r="V95" s="46">
        <f>T95/290</f>
        <v>0.10494827586206897</v>
      </c>
      <c r="W95" s="55"/>
      <c r="X95" s="45"/>
      <c r="Y95" s="46"/>
      <c r="Z95" s="55"/>
      <c r="AA95" s="45"/>
      <c r="AB95" s="46"/>
      <c r="AC95" s="47">
        <v>19.646806000000002</v>
      </c>
      <c r="AD95" s="47">
        <v>51.375360999999998</v>
      </c>
      <c r="AE95" s="45" t="s">
        <v>468</v>
      </c>
      <c r="AF95" s="45" t="s">
        <v>469</v>
      </c>
    </row>
    <row r="96" spans="1:32" s="48" customFormat="1" ht="125.1" customHeight="1" x14ac:dyDescent="0.3">
      <c r="A96" s="113">
        <v>93</v>
      </c>
      <c r="B96" s="44" t="s">
        <v>463</v>
      </c>
      <c r="C96" s="42" t="s">
        <v>2536</v>
      </c>
      <c r="D96" s="42" t="s">
        <v>471</v>
      </c>
      <c r="E96" s="42" t="s">
        <v>472</v>
      </c>
      <c r="F96" s="42" t="s">
        <v>261</v>
      </c>
      <c r="G96" s="42" t="s">
        <v>473</v>
      </c>
      <c r="H96" s="42" t="s">
        <v>474</v>
      </c>
      <c r="I96" s="42" t="s">
        <v>475</v>
      </c>
      <c r="J96" s="42" t="s">
        <v>29</v>
      </c>
      <c r="K96" s="53" t="s">
        <v>1080</v>
      </c>
      <c r="L96" s="44">
        <v>176642</v>
      </c>
      <c r="M96" s="55">
        <v>482.63</v>
      </c>
      <c r="N96" s="55"/>
      <c r="O96" s="45"/>
      <c r="P96" s="46"/>
      <c r="Q96" s="55">
        <v>5786.4750000000004</v>
      </c>
      <c r="R96" s="45">
        <f t="shared" si="65"/>
        <v>32.758098302232682</v>
      </c>
      <c r="S96" s="46">
        <f>Q96/366</f>
        <v>15.810040983606559</v>
      </c>
      <c r="T96" s="55">
        <v>1717.95</v>
      </c>
      <c r="U96" s="45">
        <f t="shared" si="66"/>
        <v>9.7255712637349383</v>
      </c>
      <c r="V96" s="46">
        <f>T96/366</f>
        <v>4.6938524590163935</v>
      </c>
      <c r="W96" s="55"/>
      <c r="X96" s="45"/>
      <c r="Y96" s="46"/>
      <c r="Z96" s="55"/>
      <c r="AA96" s="45"/>
      <c r="AB96" s="46"/>
      <c r="AC96" s="47">
        <v>19.446722000000001</v>
      </c>
      <c r="AD96" s="47">
        <v>51.072721999999999</v>
      </c>
      <c r="AE96" s="45" t="s">
        <v>476</v>
      </c>
      <c r="AF96" s="45" t="s">
        <v>477</v>
      </c>
    </row>
    <row r="97" spans="1:32" s="48" customFormat="1" ht="125.1" customHeight="1" x14ac:dyDescent="0.3">
      <c r="A97" s="114">
        <v>94</v>
      </c>
      <c r="B97" s="44" t="s">
        <v>470</v>
      </c>
      <c r="C97" s="42" t="s">
        <v>2034</v>
      </c>
      <c r="D97" s="42" t="s">
        <v>479</v>
      </c>
      <c r="E97" s="42" t="s">
        <v>480</v>
      </c>
      <c r="F97" s="42" t="s">
        <v>269</v>
      </c>
      <c r="G97" s="42" t="s">
        <v>466</v>
      </c>
      <c r="H97" s="42" t="s">
        <v>19</v>
      </c>
      <c r="I97" s="42" t="s">
        <v>481</v>
      </c>
      <c r="J97" s="42" t="s">
        <v>101</v>
      </c>
      <c r="K97" s="42" t="s">
        <v>1058</v>
      </c>
      <c r="L97" s="44">
        <v>162523.54999999999</v>
      </c>
      <c r="M97" s="55">
        <v>445.27</v>
      </c>
      <c r="N97" s="55">
        <v>1876.1</v>
      </c>
      <c r="O97" s="45">
        <f>P97*1000/M97</f>
        <v>11.543557841309768</v>
      </c>
      <c r="P97" s="46">
        <v>5.14</v>
      </c>
      <c r="Q97" s="55">
        <v>9964.5</v>
      </c>
      <c r="R97" s="45">
        <f>S97*1000/M97</f>
        <v>61.31111460462192</v>
      </c>
      <c r="S97" s="46">
        <v>27.3</v>
      </c>
      <c r="T97" s="55">
        <v>1262.9000000000001</v>
      </c>
      <c r="U97" s="45">
        <f>V97*1000/M97</f>
        <v>7.7705661733330338</v>
      </c>
      <c r="V97" s="46">
        <v>3.46</v>
      </c>
      <c r="W97" s="55"/>
      <c r="X97" s="45"/>
      <c r="Y97" s="46"/>
      <c r="Z97" s="55"/>
      <c r="AA97" s="45"/>
      <c r="AB97" s="46"/>
      <c r="AC97" s="47">
        <v>19.57375</v>
      </c>
      <c r="AD97" s="47">
        <v>51.339860999999999</v>
      </c>
      <c r="AE97" s="45" t="s">
        <v>482</v>
      </c>
      <c r="AF97" s="45" t="s">
        <v>483</v>
      </c>
    </row>
    <row r="98" spans="1:32" s="48" customFormat="1" ht="125.1" customHeight="1" x14ac:dyDescent="0.3">
      <c r="A98" s="113">
        <v>95</v>
      </c>
      <c r="B98" s="44" t="s">
        <v>478</v>
      </c>
      <c r="C98" s="42" t="s">
        <v>2537</v>
      </c>
      <c r="D98" s="42" t="s">
        <v>485</v>
      </c>
      <c r="E98" s="42" t="s">
        <v>486</v>
      </c>
      <c r="F98" s="49" t="s">
        <v>261</v>
      </c>
      <c r="G98" s="42" t="s">
        <v>487</v>
      </c>
      <c r="H98" s="42" t="s">
        <v>19</v>
      </c>
      <c r="I98" s="42" t="s">
        <v>488</v>
      </c>
      <c r="J98" s="42" t="s">
        <v>29</v>
      </c>
      <c r="K98" s="42" t="s">
        <v>1090</v>
      </c>
      <c r="L98" s="45">
        <v>18596</v>
      </c>
      <c r="M98" s="55">
        <v>50.81</v>
      </c>
      <c r="N98" s="55">
        <v>97.6</v>
      </c>
      <c r="O98" s="45">
        <f t="shared" ref="O98:O122" si="75">P98*1000/M98</f>
        <v>5.2483106999934401</v>
      </c>
      <c r="P98" s="46">
        <f>N98/366</f>
        <v>0.26666666666666666</v>
      </c>
      <c r="Q98" s="55">
        <v>953.05</v>
      </c>
      <c r="R98" s="45">
        <f t="shared" ref="R98:R118" si="76">S98*1000/M98</f>
        <v>51.249001153983066</v>
      </c>
      <c r="S98" s="46">
        <f>Q98/366</f>
        <v>2.6039617486338797</v>
      </c>
      <c r="T98" s="55">
        <v>185.96</v>
      </c>
      <c r="U98" s="45">
        <f t="shared" ref="U98:U118" si="77">V98*1000/M98</f>
        <v>9.9997526410940569</v>
      </c>
      <c r="V98" s="46">
        <f>T98/366</f>
        <v>0.50808743169398907</v>
      </c>
      <c r="W98" s="55"/>
      <c r="X98" s="45"/>
      <c r="Y98" s="46"/>
      <c r="Z98" s="55"/>
      <c r="AA98" s="45"/>
      <c r="AB98" s="46"/>
      <c r="AC98" s="47">
        <v>19.393471999999999</v>
      </c>
      <c r="AD98" s="47">
        <v>51.231471999999997</v>
      </c>
      <c r="AE98" s="44" t="s">
        <v>489</v>
      </c>
      <c r="AF98" s="52" t="s">
        <v>490</v>
      </c>
    </row>
    <row r="99" spans="1:32" s="48" customFormat="1" ht="125.1" customHeight="1" x14ac:dyDescent="0.3">
      <c r="A99" s="114">
        <v>96</v>
      </c>
      <c r="B99" s="44" t="s">
        <v>484</v>
      </c>
      <c r="C99" s="42" t="s">
        <v>2538</v>
      </c>
      <c r="D99" s="42" t="s">
        <v>492</v>
      </c>
      <c r="E99" s="42" t="s">
        <v>493</v>
      </c>
      <c r="F99" s="42" t="s">
        <v>424</v>
      </c>
      <c r="G99" s="42" t="s">
        <v>445</v>
      </c>
      <c r="H99" s="42" t="s">
        <v>19</v>
      </c>
      <c r="I99" s="42" t="s">
        <v>494</v>
      </c>
      <c r="J99" s="42" t="s">
        <v>29</v>
      </c>
      <c r="K99" s="42" t="s">
        <v>1090</v>
      </c>
      <c r="L99" s="44">
        <v>2565655</v>
      </c>
      <c r="M99" s="55">
        <v>7009.9859999999999</v>
      </c>
      <c r="N99" s="55">
        <v>12045.6181</v>
      </c>
      <c r="O99" s="45">
        <f t="shared" si="75"/>
        <v>4.6949487293395418</v>
      </c>
      <c r="P99" s="46">
        <f>N99/366</f>
        <v>32.911524863387974</v>
      </c>
      <c r="Q99" s="55">
        <v>12045.6181</v>
      </c>
      <c r="R99" s="45">
        <f t="shared" si="76"/>
        <v>4.6949487293395418</v>
      </c>
      <c r="S99" s="46">
        <f>Q99/366</f>
        <v>32.911524863387974</v>
      </c>
      <c r="T99" s="55">
        <v>35821.966999999997</v>
      </c>
      <c r="U99" s="45">
        <f t="shared" si="77"/>
        <v>14.000366811355363</v>
      </c>
      <c r="V99" s="46">
        <f>T99/365</f>
        <v>98.142375342465741</v>
      </c>
      <c r="W99" s="55"/>
      <c r="X99" s="45"/>
      <c r="Y99" s="46"/>
      <c r="Z99" s="55"/>
      <c r="AA99" s="45"/>
      <c r="AB99" s="46"/>
      <c r="AC99" s="47">
        <v>19.300205999999999</v>
      </c>
      <c r="AD99" s="47">
        <v>51.273555999999999</v>
      </c>
      <c r="AE99" s="44" t="s">
        <v>495</v>
      </c>
      <c r="AF99" s="52" t="s">
        <v>496</v>
      </c>
    </row>
    <row r="100" spans="1:32" s="48" customFormat="1" ht="125.1" customHeight="1" x14ac:dyDescent="0.3">
      <c r="A100" s="113">
        <v>97</v>
      </c>
      <c r="B100" s="44" t="s">
        <v>491</v>
      </c>
      <c r="C100" s="42" t="s">
        <v>2035</v>
      </c>
      <c r="D100" s="42" t="s">
        <v>498</v>
      </c>
      <c r="E100" s="42" t="s">
        <v>499</v>
      </c>
      <c r="F100" s="42" t="s">
        <v>424</v>
      </c>
      <c r="G100" s="42" t="s">
        <v>422</v>
      </c>
      <c r="H100" s="42" t="s">
        <v>19</v>
      </c>
      <c r="I100" s="42" t="s">
        <v>500</v>
      </c>
      <c r="J100" s="42" t="s">
        <v>29</v>
      </c>
      <c r="K100" s="42" t="s">
        <v>1090</v>
      </c>
      <c r="L100" s="44">
        <v>7458</v>
      </c>
      <c r="M100" s="55">
        <v>20.38</v>
      </c>
      <c r="N100" s="55">
        <v>43.3</v>
      </c>
      <c r="O100" s="45">
        <f t="shared" si="75"/>
        <v>5.8050054430305078</v>
      </c>
      <c r="P100" s="46">
        <f>N100/366</f>
        <v>0.11830601092896174</v>
      </c>
      <c r="Q100" s="55">
        <v>173.54</v>
      </c>
      <c r="R100" s="45">
        <f t="shared" si="76"/>
        <v>23.26560380100495</v>
      </c>
      <c r="S100" s="46">
        <f>Q100/366</f>
        <v>0.47415300546448086</v>
      </c>
      <c r="T100" s="55">
        <v>48.48</v>
      </c>
      <c r="U100" s="45">
        <f t="shared" si="77"/>
        <v>6.4994610595408551</v>
      </c>
      <c r="V100" s="46">
        <f>T100/366</f>
        <v>0.13245901639344262</v>
      </c>
      <c r="W100" s="55"/>
      <c r="X100" s="45"/>
      <c r="Y100" s="46"/>
      <c r="Z100" s="55"/>
      <c r="AA100" s="45"/>
      <c r="AB100" s="46"/>
      <c r="AC100" s="47">
        <v>19.327417000000001</v>
      </c>
      <c r="AD100" s="47">
        <v>51.300193999999998</v>
      </c>
      <c r="AE100" s="45" t="s">
        <v>501</v>
      </c>
      <c r="AF100" s="45" t="s">
        <v>502</v>
      </c>
    </row>
    <row r="101" spans="1:32" s="48" customFormat="1" ht="125.1" customHeight="1" x14ac:dyDescent="0.3">
      <c r="A101" s="114">
        <v>98</v>
      </c>
      <c r="B101" s="44" t="s">
        <v>497</v>
      </c>
      <c r="C101" s="42" t="s">
        <v>2036</v>
      </c>
      <c r="D101" s="42" t="s">
        <v>504</v>
      </c>
      <c r="E101" s="42" t="s">
        <v>505</v>
      </c>
      <c r="F101" s="42" t="s">
        <v>424</v>
      </c>
      <c r="G101" s="42" t="s">
        <v>506</v>
      </c>
      <c r="H101" s="42" t="s">
        <v>19</v>
      </c>
      <c r="I101" s="42" t="s">
        <v>507</v>
      </c>
      <c r="J101" s="42" t="s">
        <v>29</v>
      </c>
      <c r="K101" s="42" t="s">
        <v>1090</v>
      </c>
      <c r="L101" s="44">
        <v>159457</v>
      </c>
      <c r="M101" s="55">
        <v>435.67</v>
      </c>
      <c r="N101" s="55">
        <v>1690.2442000000001</v>
      </c>
      <c r="O101" s="45">
        <f t="shared" si="75"/>
        <v>10.60011832789168</v>
      </c>
      <c r="P101" s="46">
        <f>N101/366</f>
        <v>4.6181535519125685</v>
      </c>
      <c r="Q101" s="55">
        <v>8770.1350000000002</v>
      </c>
      <c r="R101" s="45">
        <f t="shared" si="76"/>
        <v>55.000613965475694</v>
      </c>
      <c r="S101" s="46">
        <f>Q101/366</f>
        <v>23.962117486338798</v>
      </c>
      <c r="T101" s="55">
        <v>1100.2533000000001</v>
      </c>
      <c r="U101" s="45">
        <f t="shared" si="77"/>
        <v>6.9000770247596783</v>
      </c>
      <c r="V101" s="46">
        <f>T101/366</f>
        <v>3.0061565573770492</v>
      </c>
      <c r="W101" s="55"/>
      <c r="X101" s="45"/>
      <c r="Y101" s="46"/>
      <c r="Z101" s="55"/>
      <c r="AA101" s="45"/>
      <c r="AB101" s="46"/>
      <c r="AC101" s="47">
        <v>19.104111</v>
      </c>
      <c r="AD101" s="47">
        <v>51.333694000000001</v>
      </c>
      <c r="AE101" s="45" t="s">
        <v>508</v>
      </c>
      <c r="AF101" s="45" t="s">
        <v>509</v>
      </c>
    </row>
    <row r="102" spans="1:32" s="48" customFormat="1" ht="125.1" customHeight="1" x14ac:dyDescent="0.3">
      <c r="A102" s="113">
        <v>99</v>
      </c>
      <c r="B102" s="44" t="s">
        <v>503</v>
      </c>
      <c r="C102" s="42" t="s">
        <v>2539</v>
      </c>
      <c r="D102" s="42" t="s">
        <v>511</v>
      </c>
      <c r="E102" s="42" t="s">
        <v>512</v>
      </c>
      <c r="F102" s="42" t="s">
        <v>424</v>
      </c>
      <c r="G102" s="42" t="s">
        <v>506</v>
      </c>
      <c r="H102" s="42" t="s">
        <v>19</v>
      </c>
      <c r="I102" s="42" t="s">
        <v>513</v>
      </c>
      <c r="J102" s="42" t="s">
        <v>29</v>
      </c>
      <c r="K102" s="42" t="s">
        <v>1090</v>
      </c>
      <c r="L102" s="44">
        <v>30644</v>
      </c>
      <c r="M102" s="55">
        <v>98.2</v>
      </c>
      <c r="N102" s="55">
        <v>78.142200000000003</v>
      </c>
      <c r="O102" s="45">
        <f t="shared" si="75"/>
        <v>2.5504660817797271</v>
      </c>
      <c r="P102" s="46">
        <f>N102/312</f>
        <v>0.25045576923076923</v>
      </c>
      <c r="Q102" s="55">
        <v>827.38800000000003</v>
      </c>
      <c r="R102" s="45">
        <f t="shared" si="76"/>
        <v>27.004934983550058</v>
      </c>
      <c r="S102" s="46">
        <f>Q102/312</f>
        <v>2.6518846153846156</v>
      </c>
      <c r="T102" s="55">
        <v>124.41459999999999</v>
      </c>
      <c r="U102" s="45">
        <f t="shared" si="77"/>
        <v>4.0607407697529894</v>
      </c>
      <c r="V102" s="46">
        <f>T102/312</f>
        <v>0.39876474358974356</v>
      </c>
      <c r="W102" s="55"/>
      <c r="X102" s="45"/>
      <c r="Y102" s="46"/>
      <c r="Z102" s="55"/>
      <c r="AA102" s="45"/>
      <c r="AB102" s="46"/>
      <c r="AC102" s="47">
        <v>19.112444</v>
      </c>
      <c r="AD102" s="47">
        <v>51.326639</v>
      </c>
      <c r="AE102" s="45" t="s">
        <v>514</v>
      </c>
      <c r="AF102" s="45" t="s">
        <v>515</v>
      </c>
    </row>
    <row r="103" spans="1:32" s="48" customFormat="1" ht="125.1" customHeight="1" x14ac:dyDescent="0.3">
      <c r="A103" s="114">
        <v>100</v>
      </c>
      <c r="B103" s="44" t="s">
        <v>510</v>
      </c>
      <c r="C103" s="42" t="s">
        <v>2037</v>
      </c>
      <c r="D103" s="42" t="s">
        <v>517</v>
      </c>
      <c r="E103" s="42" t="s">
        <v>518</v>
      </c>
      <c r="F103" s="42" t="s">
        <v>261</v>
      </c>
      <c r="G103" s="42" t="s">
        <v>487</v>
      </c>
      <c r="H103" s="42" t="s">
        <v>55</v>
      </c>
      <c r="I103" s="42" t="s">
        <v>519</v>
      </c>
      <c r="J103" s="42" t="s">
        <v>29</v>
      </c>
      <c r="K103" s="54" t="s">
        <v>1070</v>
      </c>
      <c r="L103" s="44">
        <v>138950</v>
      </c>
      <c r="M103" s="55">
        <v>379.64499999999998</v>
      </c>
      <c r="N103" s="55">
        <v>903.17499999999995</v>
      </c>
      <c r="O103" s="45">
        <f t="shared" si="75"/>
        <v>6.4999967254424558</v>
      </c>
      <c r="P103" s="46">
        <f>N103/366</f>
        <v>2.4676912568306011</v>
      </c>
      <c r="Q103" s="55">
        <v>4724.3</v>
      </c>
      <c r="R103" s="45">
        <f t="shared" si="76"/>
        <v>33.999982871545157</v>
      </c>
      <c r="S103" s="46">
        <f>Q103/366</f>
        <v>12.90792349726776</v>
      </c>
      <c r="T103" s="55">
        <v>1181.08</v>
      </c>
      <c r="U103" s="45">
        <f t="shared" si="77"/>
        <v>8.5000317020351268</v>
      </c>
      <c r="V103" s="46">
        <f>T103/366</f>
        <v>3.2269945355191254</v>
      </c>
      <c r="W103" s="55"/>
      <c r="X103" s="45"/>
      <c r="Y103" s="46"/>
      <c r="Z103" s="55"/>
      <c r="AA103" s="45"/>
      <c r="AB103" s="46"/>
      <c r="AC103" s="47">
        <v>19.501389</v>
      </c>
      <c r="AD103" s="47">
        <v>51.196916999999999</v>
      </c>
      <c r="AE103" s="45" t="s">
        <v>520</v>
      </c>
      <c r="AF103" s="45" t="s">
        <v>521</v>
      </c>
    </row>
    <row r="104" spans="1:32" s="48" customFormat="1" ht="125.1" customHeight="1" x14ac:dyDescent="0.3">
      <c r="A104" s="113">
        <v>101</v>
      </c>
      <c r="B104" s="44" t="s">
        <v>996</v>
      </c>
      <c r="C104" s="42" t="s">
        <v>2038</v>
      </c>
      <c r="D104" s="42" t="s">
        <v>523</v>
      </c>
      <c r="E104" s="42" t="s">
        <v>524</v>
      </c>
      <c r="F104" s="42" t="s">
        <v>261</v>
      </c>
      <c r="G104" s="42" t="s">
        <v>525</v>
      </c>
      <c r="H104" s="42" t="s">
        <v>19</v>
      </c>
      <c r="I104" s="42" t="s">
        <v>526</v>
      </c>
      <c r="J104" s="42" t="s">
        <v>29</v>
      </c>
      <c r="K104" s="54" t="s">
        <v>1073</v>
      </c>
      <c r="L104" s="44">
        <v>100032</v>
      </c>
      <c r="M104" s="55">
        <v>273.31</v>
      </c>
      <c r="N104" s="55">
        <v>625.20000000000005</v>
      </c>
      <c r="O104" s="45">
        <f t="shared" si="75"/>
        <v>6.2500337393855903</v>
      </c>
      <c r="P104" s="46">
        <f t="shared" ref="P104:P110" si="78">N104/366</f>
        <v>1.7081967213114755</v>
      </c>
      <c r="Q104" s="55">
        <v>3676.1759999999999</v>
      </c>
      <c r="R104" s="45">
        <f t="shared" si="76"/>
        <v>36.750198387587261</v>
      </c>
      <c r="S104" s="46">
        <f t="shared" ref="S104:S110" si="79">Q104/366</f>
        <v>10.044196721311476</v>
      </c>
      <c r="T104" s="55">
        <v>558.17899999999997</v>
      </c>
      <c r="U104" s="45">
        <f t="shared" si="77"/>
        <v>5.5800345211396492</v>
      </c>
      <c r="V104" s="46">
        <f t="shared" ref="V104:V110" si="80">T104/366</f>
        <v>1.5250792349726776</v>
      </c>
      <c r="W104" s="55"/>
      <c r="X104" s="45"/>
      <c r="Y104" s="46"/>
      <c r="Z104" s="55"/>
      <c r="AA104" s="45"/>
      <c r="AB104" s="46"/>
      <c r="AC104" s="47">
        <v>19.336221999999999</v>
      </c>
      <c r="AD104" s="47">
        <v>51.152889000000002</v>
      </c>
      <c r="AE104" s="45" t="s">
        <v>527</v>
      </c>
      <c r="AF104" s="45" t="s">
        <v>528</v>
      </c>
    </row>
    <row r="105" spans="1:32" s="48" customFormat="1" ht="125.1" customHeight="1" x14ac:dyDescent="0.3">
      <c r="A105" s="114">
        <v>102</v>
      </c>
      <c r="B105" s="44" t="s">
        <v>516</v>
      </c>
      <c r="C105" s="42" t="s">
        <v>2039</v>
      </c>
      <c r="D105" s="42" t="s">
        <v>530</v>
      </c>
      <c r="E105" s="42" t="s">
        <v>532</v>
      </c>
      <c r="F105" s="42" t="s">
        <v>424</v>
      </c>
      <c r="G105" s="42" t="s">
        <v>531</v>
      </c>
      <c r="H105" s="42" t="s">
        <v>55</v>
      </c>
      <c r="I105" s="42" t="s">
        <v>533</v>
      </c>
      <c r="J105" s="42" t="s">
        <v>29</v>
      </c>
      <c r="K105" s="54" t="s">
        <v>1078</v>
      </c>
      <c r="L105" s="44">
        <v>288989</v>
      </c>
      <c r="M105" s="55">
        <v>789.58699999999999</v>
      </c>
      <c r="N105" s="55">
        <v>1430.4960000000001</v>
      </c>
      <c r="O105" s="45">
        <f t="shared" si="75"/>
        <v>4.9500042634864085</v>
      </c>
      <c r="P105" s="46">
        <f t="shared" si="78"/>
        <v>3.9084590163934427</v>
      </c>
      <c r="Q105" s="55">
        <v>15894.395</v>
      </c>
      <c r="R105" s="45">
        <f t="shared" si="76"/>
        <v>55.000030070365142</v>
      </c>
      <c r="S105" s="46">
        <f t="shared" si="79"/>
        <v>43.427308743169398</v>
      </c>
      <c r="T105" s="55">
        <v>2488.1950000000002</v>
      </c>
      <c r="U105" s="45">
        <f t="shared" si="77"/>
        <v>8.610003703880027</v>
      </c>
      <c r="V105" s="46">
        <f t="shared" si="80"/>
        <v>6.7983469945355193</v>
      </c>
      <c r="W105" s="55"/>
      <c r="X105" s="45"/>
      <c r="Y105" s="46"/>
      <c r="Z105" s="55"/>
      <c r="AA105" s="45"/>
      <c r="AB105" s="46"/>
      <c r="AC105" s="47">
        <v>19.207972000000002</v>
      </c>
      <c r="AD105" s="47">
        <v>51.445082999999997</v>
      </c>
      <c r="AE105" s="44" t="s">
        <v>534</v>
      </c>
      <c r="AF105" s="52" t="s">
        <v>535</v>
      </c>
    </row>
    <row r="106" spans="1:32" s="48" customFormat="1" ht="125.1" customHeight="1" x14ac:dyDescent="0.3">
      <c r="A106" s="113">
        <v>103</v>
      </c>
      <c r="B106" s="44" t="s">
        <v>522</v>
      </c>
      <c r="C106" s="42" t="s">
        <v>2040</v>
      </c>
      <c r="D106" s="42" t="s">
        <v>537</v>
      </c>
      <c r="E106" s="42" t="s">
        <v>538</v>
      </c>
      <c r="F106" s="42" t="s">
        <v>261</v>
      </c>
      <c r="G106" s="42" t="s">
        <v>473</v>
      </c>
      <c r="H106" s="42" t="s">
        <v>55</v>
      </c>
      <c r="I106" s="42" t="s">
        <v>539</v>
      </c>
      <c r="J106" s="42" t="s">
        <v>29</v>
      </c>
      <c r="K106" s="53" t="s">
        <v>1080</v>
      </c>
      <c r="L106" s="44">
        <v>3534210</v>
      </c>
      <c r="M106" s="55">
        <v>9656.31</v>
      </c>
      <c r="N106" s="55">
        <v>14165.114</v>
      </c>
      <c r="O106" s="45">
        <f t="shared" si="75"/>
        <v>4.0080007029351332</v>
      </c>
      <c r="P106" s="46">
        <f t="shared" si="78"/>
        <v>38.702497267759561</v>
      </c>
      <c r="Q106" s="55">
        <v>103817.41</v>
      </c>
      <c r="R106" s="45">
        <f t="shared" si="76"/>
        <v>29.375002012472684</v>
      </c>
      <c r="S106" s="46">
        <f t="shared" si="79"/>
        <v>283.6541256830601</v>
      </c>
      <c r="T106" s="55">
        <v>24608.698</v>
      </c>
      <c r="U106" s="45">
        <f t="shared" si="77"/>
        <v>6.962999301122351</v>
      </c>
      <c r="V106" s="46">
        <f t="shared" si="80"/>
        <v>67.236879781420768</v>
      </c>
      <c r="W106" s="55">
        <v>41739</v>
      </c>
      <c r="X106" s="45">
        <f>Y106*1000/M106</f>
        <v>11.809996117208062</v>
      </c>
      <c r="Y106" s="46">
        <f t="shared" ref="Y106" si="81">W106/366</f>
        <v>114.04098360655738</v>
      </c>
      <c r="Z106" s="55">
        <v>1413.68</v>
      </c>
      <c r="AA106" s="45">
        <f>AB106*1000/M106</f>
        <v>0.39999892932208947</v>
      </c>
      <c r="AB106" s="46">
        <f t="shared" ref="AB106" si="82">Z106/366</f>
        <v>3.8625136612021858</v>
      </c>
      <c r="AC106" s="47">
        <v>19.422499999999999</v>
      </c>
      <c r="AD106" s="47">
        <v>51.047778000000001</v>
      </c>
      <c r="AE106" s="44" t="s">
        <v>540</v>
      </c>
      <c r="AF106" s="52" t="s">
        <v>541</v>
      </c>
    </row>
    <row r="107" spans="1:32" s="48" customFormat="1" ht="125.1" customHeight="1" x14ac:dyDescent="0.3">
      <c r="A107" s="114">
        <v>104</v>
      </c>
      <c r="B107" s="44" t="s">
        <v>529</v>
      </c>
      <c r="C107" s="42" t="s">
        <v>2672</v>
      </c>
      <c r="D107" s="42" t="s">
        <v>543</v>
      </c>
      <c r="E107" s="42" t="s">
        <v>544</v>
      </c>
      <c r="F107" s="42" t="s">
        <v>424</v>
      </c>
      <c r="G107" s="42" t="s">
        <v>531</v>
      </c>
      <c r="H107" s="42" t="s">
        <v>19</v>
      </c>
      <c r="I107" s="42" t="s">
        <v>545</v>
      </c>
      <c r="J107" s="42" t="s">
        <v>29</v>
      </c>
      <c r="K107" s="54" t="s">
        <v>1059</v>
      </c>
      <c r="L107" s="44">
        <v>3160</v>
      </c>
      <c r="M107" s="55">
        <v>8.6300000000000008</v>
      </c>
      <c r="N107" s="55">
        <v>3.95</v>
      </c>
      <c r="O107" s="45">
        <f t="shared" si="75"/>
        <v>1.2505619613877121</v>
      </c>
      <c r="P107" s="46">
        <f t="shared" si="78"/>
        <v>1.0792349726775957E-2</v>
      </c>
      <c r="Q107" s="55">
        <v>129.56</v>
      </c>
      <c r="R107" s="45">
        <f t="shared" si="76"/>
        <v>41.018432333516955</v>
      </c>
      <c r="S107" s="46">
        <f t="shared" si="79"/>
        <v>0.35398907103825139</v>
      </c>
      <c r="T107" s="55">
        <v>16.748000000000001</v>
      </c>
      <c r="U107" s="45">
        <f t="shared" si="77"/>
        <v>5.3023827162838995</v>
      </c>
      <c r="V107" s="46">
        <f t="shared" si="80"/>
        <v>4.5759562841530058E-2</v>
      </c>
      <c r="W107" s="55"/>
      <c r="X107" s="45"/>
      <c r="Y107" s="46"/>
      <c r="Z107" s="55"/>
      <c r="AA107" s="45"/>
      <c r="AB107" s="46"/>
      <c r="AC107" s="47">
        <v>19.105194000000001</v>
      </c>
      <c r="AD107" s="47">
        <v>51.451777999999997</v>
      </c>
      <c r="AE107" s="45" t="s">
        <v>546</v>
      </c>
      <c r="AF107" s="45" t="s">
        <v>547</v>
      </c>
    </row>
    <row r="108" spans="1:32" s="48" customFormat="1" ht="125.1" customHeight="1" x14ac:dyDescent="0.3">
      <c r="A108" s="113">
        <v>105</v>
      </c>
      <c r="B108" s="44" t="s">
        <v>536</v>
      </c>
      <c r="C108" s="42" t="s">
        <v>2041</v>
      </c>
      <c r="D108" s="42" t="s">
        <v>549</v>
      </c>
      <c r="E108" s="42" t="s">
        <v>551</v>
      </c>
      <c r="F108" s="42" t="s">
        <v>405</v>
      </c>
      <c r="G108" s="42" t="s">
        <v>550</v>
      </c>
      <c r="H108" s="42" t="s">
        <v>55</v>
      </c>
      <c r="I108" s="42" t="s">
        <v>552</v>
      </c>
      <c r="J108" s="42" t="s">
        <v>101</v>
      </c>
      <c r="K108" s="42" t="s">
        <v>1065</v>
      </c>
      <c r="L108" s="44">
        <v>279548</v>
      </c>
      <c r="M108" s="55">
        <v>763.79200000000003</v>
      </c>
      <c r="N108" s="55">
        <v>4623.72</v>
      </c>
      <c r="O108" s="45">
        <f t="shared" si="75"/>
        <v>16.539993550728944</v>
      </c>
      <c r="P108" s="46">
        <f t="shared" si="78"/>
        <v>12.633114754098361</v>
      </c>
      <c r="Q108" s="55">
        <v>16515.696</v>
      </c>
      <c r="R108" s="45">
        <f t="shared" si="76"/>
        <v>59.08002762403428</v>
      </c>
      <c r="S108" s="46">
        <f t="shared" si="79"/>
        <v>45.124852459016395</v>
      </c>
      <c r="T108" s="55">
        <v>5185.6149999999998</v>
      </c>
      <c r="U108" s="45">
        <f t="shared" si="77"/>
        <v>18.550007062833231</v>
      </c>
      <c r="V108" s="46">
        <f t="shared" si="80"/>
        <v>14.168346994535518</v>
      </c>
      <c r="W108" s="55"/>
      <c r="X108" s="45"/>
      <c r="Y108" s="46"/>
      <c r="Z108" s="55"/>
      <c r="AA108" s="45"/>
      <c r="AB108" s="46"/>
      <c r="AC108" s="47">
        <v>20.484832999999998</v>
      </c>
      <c r="AD108" s="47">
        <v>51.451028000000001</v>
      </c>
      <c r="AE108" s="45" t="s">
        <v>553</v>
      </c>
      <c r="AF108" s="45" t="s">
        <v>554</v>
      </c>
    </row>
    <row r="109" spans="1:32" s="48" customFormat="1" ht="125.1" customHeight="1" x14ac:dyDescent="0.3">
      <c r="A109" s="114">
        <v>106</v>
      </c>
      <c r="B109" s="44" t="s">
        <v>542</v>
      </c>
      <c r="C109" s="42" t="s">
        <v>2540</v>
      </c>
      <c r="D109" s="42" t="s">
        <v>556</v>
      </c>
      <c r="E109" s="42" t="s">
        <v>557</v>
      </c>
      <c r="F109" s="42" t="s">
        <v>269</v>
      </c>
      <c r="G109" s="42" t="s">
        <v>558</v>
      </c>
      <c r="H109" s="42" t="s">
        <v>19</v>
      </c>
      <c r="I109" s="42" t="s">
        <v>559</v>
      </c>
      <c r="J109" s="42" t="s">
        <v>101</v>
      </c>
      <c r="K109" s="42" t="s">
        <v>1053</v>
      </c>
      <c r="L109" s="44">
        <v>3837</v>
      </c>
      <c r="M109" s="55">
        <v>10.48</v>
      </c>
      <c r="N109" s="55">
        <v>92.087999999999994</v>
      </c>
      <c r="O109" s="45">
        <f t="shared" si="75"/>
        <v>24.008259291703165</v>
      </c>
      <c r="P109" s="46">
        <f t="shared" si="78"/>
        <v>0.25160655737704918</v>
      </c>
      <c r="Q109" s="55">
        <v>471.95100000000002</v>
      </c>
      <c r="R109" s="45">
        <f t="shared" si="76"/>
        <v>123.04232886997875</v>
      </c>
      <c r="S109" s="46">
        <f t="shared" si="79"/>
        <v>1.2894836065573771</v>
      </c>
      <c r="T109" s="55">
        <v>126.621</v>
      </c>
      <c r="U109" s="45">
        <f t="shared" si="77"/>
        <v>33.011356526091852</v>
      </c>
      <c r="V109" s="46">
        <f t="shared" si="80"/>
        <v>0.34595901639344262</v>
      </c>
      <c r="W109" s="55"/>
      <c r="X109" s="45"/>
      <c r="Y109" s="46"/>
      <c r="Z109" s="55"/>
      <c r="AA109" s="45"/>
      <c r="AB109" s="46"/>
      <c r="AC109" s="47">
        <v>19.685110999999999</v>
      </c>
      <c r="AD109" s="47">
        <v>51.444527999999998</v>
      </c>
      <c r="AE109" s="45" t="s">
        <v>560</v>
      </c>
      <c r="AF109" s="45" t="s">
        <v>561</v>
      </c>
    </row>
    <row r="110" spans="1:32" s="48" customFormat="1" ht="125.1" customHeight="1" x14ac:dyDescent="0.3">
      <c r="A110" s="113">
        <v>107</v>
      </c>
      <c r="B110" s="44" t="s">
        <v>548</v>
      </c>
      <c r="C110" s="42" t="s">
        <v>2042</v>
      </c>
      <c r="D110" s="42" t="s">
        <v>563</v>
      </c>
      <c r="E110" s="42" t="s">
        <v>2288</v>
      </c>
      <c r="F110" s="42" t="s">
        <v>47</v>
      </c>
      <c r="G110" s="42" t="s">
        <v>316</v>
      </c>
      <c r="H110" s="42" t="s">
        <v>19</v>
      </c>
      <c r="I110" s="42" t="s">
        <v>564</v>
      </c>
      <c r="J110" s="42" t="s">
        <v>29</v>
      </c>
      <c r="K110" s="42" t="s">
        <v>1074</v>
      </c>
      <c r="L110" s="44">
        <v>27400</v>
      </c>
      <c r="M110" s="55">
        <v>74.86</v>
      </c>
      <c r="N110" s="55">
        <v>142.47999999999999</v>
      </c>
      <c r="O110" s="45">
        <f t="shared" si="75"/>
        <v>5.2002353391175369</v>
      </c>
      <c r="P110" s="46">
        <f t="shared" si="78"/>
        <v>0.38928961748633878</v>
      </c>
      <c r="Q110" s="55">
        <v>794.6</v>
      </c>
      <c r="R110" s="45">
        <f t="shared" si="76"/>
        <v>29.001312468155493</v>
      </c>
      <c r="S110" s="46">
        <f t="shared" si="79"/>
        <v>2.1710382513661202</v>
      </c>
      <c r="T110" s="55">
        <v>246.6</v>
      </c>
      <c r="U110" s="45">
        <f t="shared" si="77"/>
        <v>9.0004073177034289</v>
      </c>
      <c r="V110" s="46">
        <f t="shared" si="80"/>
        <v>0.67377049180327864</v>
      </c>
      <c r="W110" s="55"/>
      <c r="X110" s="45"/>
      <c r="Y110" s="46"/>
      <c r="Z110" s="55"/>
      <c r="AA110" s="45"/>
      <c r="AB110" s="46"/>
      <c r="AC110" s="47">
        <v>19.505610999999998</v>
      </c>
      <c r="AD110" s="47">
        <v>51.598472000000001</v>
      </c>
      <c r="AE110" s="45" t="s">
        <v>565</v>
      </c>
      <c r="AF110" s="45" t="s">
        <v>566</v>
      </c>
    </row>
    <row r="111" spans="1:32" s="48" customFormat="1" ht="125.1" customHeight="1" x14ac:dyDescent="0.3">
      <c r="A111" s="114">
        <v>108</v>
      </c>
      <c r="B111" s="44" t="s">
        <v>555</v>
      </c>
      <c r="C111" s="42" t="s">
        <v>2043</v>
      </c>
      <c r="D111" s="42" t="s">
        <v>568</v>
      </c>
      <c r="E111" s="42" t="s">
        <v>569</v>
      </c>
      <c r="F111" s="42" t="s">
        <v>269</v>
      </c>
      <c r="G111" s="42" t="s">
        <v>352</v>
      </c>
      <c r="H111" s="42" t="s">
        <v>19</v>
      </c>
      <c r="I111" s="42" t="s">
        <v>181</v>
      </c>
      <c r="J111" s="42" t="s">
        <v>101</v>
      </c>
      <c r="K111" s="42"/>
      <c r="L111" s="44">
        <v>5215</v>
      </c>
      <c r="M111" s="55">
        <v>17.98</v>
      </c>
      <c r="N111" s="55">
        <v>130.38</v>
      </c>
      <c r="O111" s="45">
        <f t="shared" si="75"/>
        <v>25.004794599363276</v>
      </c>
      <c r="P111" s="46">
        <f>N111/290</f>
        <v>0.44958620689655171</v>
      </c>
      <c r="Q111" s="55">
        <v>685.625</v>
      </c>
      <c r="R111" s="45">
        <f t="shared" si="76"/>
        <v>131.49188753787735</v>
      </c>
      <c r="S111" s="46">
        <f>Q111/290</f>
        <v>2.3642241379310347</v>
      </c>
      <c r="T111" s="55">
        <v>191.97499999999999</v>
      </c>
      <c r="U111" s="45">
        <f t="shared" si="77"/>
        <v>36.817728510605654</v>
      </c>
      <c r="V111" s="46">
        <f>T111/290</f>
        <v>0.66198275862068967</v>
      </c>
      <c r="W111" s="55"/>
      <c r="X111" s="45"/>
      <c r="Y111" s="46"/>
      <c r="Z111" s="55"/>
      <c r="AA111" s="45"/>
      <c r="AB111" s="46"/>
      <c r="AC111" s="47">
        <v>19.843444000000002</v>
      </c>
      <c r="AD111" s="47">
        <v>51.498778000000001</v>
      </c>
      <c r="AE111" s="45" t="s">
        <v>570</v>
      </c>
      <c r="AF111" s="45" t="s">
        <v>571</v>
      </c>
    </row>
    <row r="112" spans="1:32" s="48" customFormat="1" ht="125.1" customHeight="1" x14ac:dyDescent="0.3">
      <c r="A112" s="113">
        <v>109</v>
      </c>
      <c r="B112" s="44" t="s">
        <v>562</v>
      </c>
      <c r="C112" s="43" t="s">
        <v>2044</v>
      </c>
      <c r="D112" s="43" t="s">
        <v>573</v>
      </c>
      <c r="E112" s="43" t="s">
        <v>574</v>
      </c>
      <c r="F112" s="43" t="s">
        <v>277</v>
      </c>
      <c r="G112" s="43" t="s">
        <v>412</v>
      </c>
      <c r="H112" s="43" t="s">
        <v>19</v>
      </c>
      <c r="I112" s="43" t="s">
        <v>575</v>
      </c>
      <c r="J112" s="43" t="s">
        <v>101</v>
      </c>
      <c r="K112" s="43" t="s">
        <v>1043</v>
      </c>
      <c r="L112" s="55">
        <v>79489</v>
      </c>
      <c r="M112" s="55">
        <v>217.18</v>
      </c>
      <c r="N112" s="55">
        <v>848.94299999999998</v>
      </c>
      <c r="O112" s="45">
        <f t="shared" si="75"/>
        <v>10.680156521975427</v>
      </c>
      <c r="P112" s="46">
        <f t="shared" ref="P112:P123" si="83">N112/366</f>
        <v>2.3195163934426231</v>
      </c>
      <c r="Q112" s="55">
        <v>2123.9459999999999</v>
      </c>
      <c r="R112" s="45">
        <f t="shared" si="76"/>
        <v>26.720375483658643</v>
      </c>
      <c r="S112" s="46">
        <f t="shared" ref="S112:S123" si="84">Q112/366</f>
        <v>5.8031311475409835</v>
      </c>
      <c r="T112" s="55">
        <v>910.93899999999996</v>
      </c>
      <c r="U112" s="45">
        <f t="shared" si="77"/>
        <v>11.460099325834326</v>
      </c>
      <c r="V112" s="46">
        <f t="shared" ref="V112:V123" si="85">T112/366</f>
        <v>2.4889043715846992</v>
      </c>
      <c r="W112" s="55"/>
      <c r="X112" s="45"/>
      <c r="Y112" s="46"/>
      <c r="Z112" s="55"/>
      <c r="AA112" s="45"/>
      <c r="AB112" s="46"/>
      <c r="AC112" s="47">
        <v>19.770361000000001</v>
      </c>
      <c r="AD112" s="47">
        <v>51.663221999999998</v>
      </c>
      <c r="AE112" s="45" t="s">
        <v>576</v>
      </c>
      <c r="AF112" s="45" t="s">
        <v>577</v>
      </c>
    </row>
    <row r="113" spans="1:32" s="48" customFormat="1" ht="135" customHeight="1" x14ac:dyDescent="0.3">
      <c r="A113" s="114">
        <v>110</v>
      </c>
      <c r="B113" s="44" t="s">
        <v>567</v>
      </c>
      <c r="C113" s="42" t="s">
        <v>2045</v>
      </c>
      <c r="D113" s="42" t="s">
        <v>579</v>
      </c>
      <c r="E113" s="42" t="s">
        <v>580</v>
      </c>
      <c r="F113" s="42" t="s">
        <v>277</v>
      </c>
      <c r="G113" s="42" t="s">
        <v>581</v>
      </c>
      <c r="H113" s="42" t="s">
        <v>19</v>
      </c>
      <c r="I113" s="42" t="s">
        <v>582</v>
      </c>
      <c r="J113" s="42" t="s">
        <v>101</v>
      </c>
      <c r="K113" s="42"/>
      <c r="L113" s="44">
        <v>24132.75</v>
      </c>
      <c r="M113" s="55">
        <v>65.94</v>
      </c>
      <c r="N113" s="55">
        <v>76.739999999999995</v>
      </c>
      <c r="O113" s="45">
        <f t="shared" si="75"/>
        <v>3.1797411457012581</v>
      </c>
      <c r="P113" s="46">
        <f t="shared" si="83"/>
        <v>0.20967213114754096</v>
      </c>
      <c r="Q113" s="55">
        <v>796.38099999999997</v>
      </c>
      <c r="R113" s="45">
        <f t="shared" si="76"/>
        <v>32.998246460186529</v>
      </c>
      <c r="S113" s="46">
        <f t="shared" si="84"/>
        <v>2.1759043715846995</v>
      </c>
      <c r="T113" s="55">
        <v>166.51599999999999</v>
      </c>
      <c r="U113" s="45">
        <f t="shared" si="77"/>
        <v>6.8996322207139791</v>
      </c>
      <c r="V113" s="46">
        <f t="shared" si="85"/>
        <v>0.45496174863387978</v>
      </c>
      <c r="W113" s="55"/>
      <c r="X113" s="45"/>
      <c r="Y113" s="46"/>
      <c r="Z113" s="55"/>
      <c r="AA113" s="45"/>
      <c r="AB113" s="46"/>
      <c r="AC113" s="47">
        <v>20.327500000000001</v>
      </c>
      <c r="AD113" s="47">
        <v>51.640580999999997</v>
      </c>
      <c r="AE113" s="45" t="s">
        <v>583</v>
      </c>
      <c r="AF113" s="45" t="s">
        <v>584</v>
      </c>
    </row>
    <row r="114" spans="1:32" s="48" customFormat="1" ht="125.1" customHeight="1" x14ac:dyDescent="0.3">
      <c r="A114" s="113">
        <v>111</v>
      </c>
      <c r="B114" s="44" t="s">
        <v>572</v>
      </c>
      <c r="C114" s="42" t="s">
        <v>2046</v>
      </c>
      <c r="D114" s="42" t="s">
        <v>586</v>
      </c>
      <c r="E114" s="42" t="s">
        <v>588</v>
      </c>
      <c r="F114" s="42" t="s">
        <v>277</v>
      </c>
      <c r="G114" s="42" t="s">
        <v>587</v>
      </c>
      <c r="H114" s="42" t="s">
        <v>55</v>
      </c>
      <c r="I114" s="42" t="s">
        <v>589</v>
      </c>
      <c r="J114" s="42" t="s">
        <v>101</v>
      </c>
      <c r="K114" s="42" t="s">
        <v>1045</v>
      </c>
      <c r="L114" s="55">
        <v>3343371.4</v>
      </c>
      <c r="M114" s="55">
        <v>9134.89</v>
      </c>
      <c r="N114" s="55">
        <v>20762.236000000001</v>
      </c>
      <c r="O114" s="45">
        <f t="shared" si="75"/>
        <v>6.2099730555077652</v>
      </c>
      <c r="P114" s="46">
        <f t="shared" si="83"/>
        <v>56.727420765027325</v>
      </c>
      <c r="Q114" s="55">
        <v>118021.01</v>
      </c>
      <c r="R114" s="45">
        <f t="shared" si="76"/>
        <v>35.300017401006926</v>
      </c>
      <c r="S114" s="46">
        <f t="shared" si="84"/>
        <v>322.46177595628416</v>
      </c>
      <c r="T114" s="55">
        <v>10364.450999999999</v>
      </c>
      <c r="U114" s="45">
        <f t="shared" si="77"/>
        <v>3.1000014374718843</v>
      </c>
      <c r="V114" s="46">
        <f t="shared" si="85"/>
        <v>28.318172131147538</v>
      </c>
      <c r="W114" s="55">
        <v>17786.75</v>
      </c>
      <c r="X114" s="45">
        <v>5.32</v>
      </c>
      <c r="Y114" s="46">
        <v>48.597999999999999</v>
      </c>
      <c r="Z114" s="55">
        <v>2474</v>
      </c>
      <c r="AA114" s="45">
        <v>0.74</v>
      </c>
      <c r="AB114" s="46">
        <v>6.76</v>
      </c>
      <c r="AC114" s="47">
        <v>20.049806</v>
      </c>
      <c r="AD114" s="47">
        <v>51.538722</v>
      </c>
      <c r="AE114" s="45" t="s">
        <v>590</v>
      </c>
      <c r="AF114" s="45" t="s">
        <v>591</v>
      </c>
    </row>
    <row r="115" spans="1:32" s="48" customFormat="1" ht="125.1" customHeight="1" x14ac:dyDescent="0.3">
      <c r="A115" s="114">
        <v>112</v>
      </c>
      <c r="B115" s="44" t="s">
        <v>578</v>
      </c>
      <c r="C115" s="42" t="s">
        <v>2047</v>
      </c>
      <c r="D115" s="42" t="s">
        <v>593</v>
      </c>
      <c r="E115" s="42" t="s">
        <v>594</v>
      </c>
      <c r="F115" s="42" t="s">
        <v>269</v>
      </c>
      <c r="G115" s="42" t="s">
        <v>595</v>
      </c>
      <c r="H115" s="42" t="s">
        <v>19</v>
      </c>
      <c r="I115" s="42" t="s">
        <v>596</v>
      </c>
      <c r="J115" s="42" t="s">
        <v>101</v>
      </c>
      <c r="K115" s="42" t="s">
        <v>1082</v>
      </c>
      <c r="L115" s="44">
        <v>12235</v>
      </c>
      <c r="M115" s="55">
        <v>33.43</v>
      </c>
      <c r="N115" s="55">
        <v>293.64</v>
      </c>
      <c r="O115" s="45">
        <f t="shared" si="75"/>
        <v>23.999254620616608</v>
      </c>
      <c r="P115" s="46">
        <f t="shared" si="83"/>
        <v>0.80229508196721311</v>
      </c>
      <c r="Q115" s="55">
        <v>1370.32</v>
      </c>
      <c r="R115" s="45">
        <f t="shared" si="76"/>
        <v>111.99652156287749</v>
      </c>
      <c r="S115" s="46">
        <f t="shared" si="84"/>
        <v>3.7440437158469946</v>
      </c>
      <c r="T115" s="55">
        <v>342.58</v>
      </c>
      <c r="U115" s="45">
        <f t="shared" si="77"/>
        <v>27.999130390719372</v>
      </c>
      <c r="V115" s="46">
        <f t="shared" si="85"/>
        <v>0.93601092896174864</v>
      </c>
      <c r="W115" s="55"/>
      <c r="X115" s="45"/>
      <c r="Y115" s="46"/>
      <c r="Z115" s="55"/>
      <c r="AA115" s="45"/>
      <c r="AB115" s="46"/>
      <c r="AC115" s="47">
        <v>19.669611</v>
      </c>
      <c r="AD115" s="47">
        <v>51.297556</v>
      </c>
      <c r="AE115" s="45" t="s">
        <v>597</v>
      </c>
      <c r="AF115" s="45" t="s">
        <v>598</v>
      </c>
    </row>
    <row r="116" spans="1:32" s="48" customFormat="1" ht="125.1" customHeight="1" x14ac:dyDescent="0.3">
      <c r="A116" s="113">
        <v>113</v>
      </c>
      <c r="B116" s="44" t="s">
        <v>585</v>
      </c>
      <c r="C116" s="42" t="s">
        <v>2048</v>
      </c>
      <c r="D116" s="42" t="s">
        <v>600</v>
      </c>
      <c r="E116" s="42" t="s">
        <v>601</v>
      </c>
      <c r="F116" s="42" t="s">
        <v>405</v>
      </c>
      <c r="G116" s="42" t="s">
        <v>602</v>
      </c>
      <c r="H116" s="42" t="s">
        <v>19</v>
      </c>
      <c r="I116" s="42" t="s">
        <v>603</v>
      </c>
      <c r="J116" s="42" t="s">
        <v>101</v>
      </c>
      <c r="K116" s="42" t="s">
        <v>1079</v>
      </c>
      <c r="L116" s="44">
        <v>97497</v>
      </c>
      <c r="M116" s="55">
        <v>266.38</v>
      </c>
      <c r="N116" s="55">
        <v>1145.5808999999999</v>
      </c>
      <c r="O116" s="45">
        <f t="shared" si="75"/>
        <v>11.750140622480641</v>
      </c>
      <c r="P116" s="46">
        <f t="shared" si="83"/>
        <v>3.1300024590163931</v>
      </c>
      <c r="Q116" s="55">
        <v>4679.8559999999998</v>
      </c>
      <c r="R116" s="45">
        <f t="shared" si="76"/>
        <v>48.000945278469437</v>
      </c>
      <c r="S116" s="46">
        <f t="shared" si="84"/>
        <v>12.786491803278688</v>
      </c>
      <c r="T116" s="55">
        <v>1033.4680000000001</v>
      </c>
      <c r="U116" s="45">
        <f t="shared" si="77"/>
        <v>10.600206697609767</v>
      </c>
      <c r="V116" s="46">
        <f t="shared" si="85"/>
        <v>2.8236830601092899</v>
      </c>
      <c r="W116" s="55"/>
      <c r="X116" s="45"/>
      <c r="Y116" s="46"/>
      <c r="Z116" s="55"/>
      <c r="AA116" s="45"/>
      <c r="AB116" s="46"/>
      <c r="AC116" s="47">
        <v>20.038527999999999</v>
      </c>
      <c r="AD116" s="47">
        <v>51.328277999999997</v>
      </c>
      <c r="AE116" s="45" t="s">
        <v>604</v>
      </c>
      <c r="AF116" s="45" t="s">
        <v>605</v>
      </c>
    </row>
    <row r="117" spans="1:32" s="48" customFormat="1" ht="125.1" customHeight="1" x14ac:dyDescent="0.3">
      <c r="A117" s="114">
        <v>114</v>
      </c>
      <c r="B117" s="44" t="s">
        <v>592</v>
      </c>
      <c r="C117" s="42" t="s">
        <v>2049</v>
      </c>
      <c r="D117" s="42" t="s">
        <v>607</v>
      </c>
      <c r="E117" s="42" t="s">
        <v>609</v>
      </c>
      <c r="F117" s="42" t="s">
        <v>405</v>
      </c>
      <c r="G117" s="42" t="s">
        <v>608</v>
      </c>
      <c r="H117" s="42" t="s">
        <v>19</v>
      </c>
      <c r="I117" s="42" t="s">
        <v>610</v>
      </c>
      <c r="J117" s="42" t="s">
        <v>101</v>
      </c>
      <c r="K117" s="42" t="s">
        <v>1064</v>
      </c>
      <c r="L117" s="44">
        <v>17997</v>
      </c>
      <c r="M117" s="55">
        <v>49.17</v>
      </c>
      <c r="N117" s="55">
        <v>40.57</v>
      </c>
      <c r="O117" s="45">
        <f t="shared" si="75"/>
        <v>2.2543623049729331</v>
      </c>
      <c r="P117" s="46">
        <f t="shared" si="83"/>
        <v>0.11084699453551913</v>
      </c>
      <c r="Q117" s="55">
        <v>746.88</v>
      </c>
      <c r="R117" s="45">
        <f t="shared" si="76"/>
        <v>41.50204876357369</v>
      </c>
      <c r="S117" s="46">
        <f t="shared" si="84"/>
        <v>2.0406557377049181</v>
      </c>
      <c r="T117" s="55">
        <v>41.39</v>
      </c>
      <c r="U117" s="45">
        <f t="shared" si="77"/>
        <v>2.2999274292045775</v>
      </c>
      <c r="V117" s="46">
        <f t="shared" si="85"/>
        <v>0.11308743169398908</v>
      </c>
      <c r="W117" s="55"/>
      <c r="X117" s="45"/>
      <c r="Y117" s="46"/>
      <c r="Z117" s="55"/>
      <c r="AA117" s="45"/>
      <c r="AB117" s="46"/>
      <c r="AC117" s="47">
        <v>20.360278000000001</v>
      </c>
      <c r="AD117" s="47">
        <v>51.539278000000003</v>
      </c>
      <c r="AE117" s="45" t="s">
        <v>611</v>
      </c>
      <c r="AF117" s="45" t="s">
        <v>612</v>
      </c>
    </row>
    <row r="118" spans="1:32" s="48" customFormat="1" ht="125.1" customHeight="1" x14ac:dyDescent="0.3">
      <c r="A118" s="113">
        <v>115</v>
      </c>
      <c r="B118" s="44" t="s">
        <v>599</v>
      </c>
      <c r="C118" s="42" t="s">
        <v>2050</v>
      </c>
      <c r="D118" s="42" t="s">
        <v>614</v>
      </c>
      <c r="E118" s="42" t="s">
        <v>615</v>
      </c>
      <c r="F118" s="42" t="s">
        <v>47</v>
      </c>
      <c r="G118" s="42" t="s">
        <v>316</v>
      </c>
      <c r="H118" s="42" t="s">
        <v>19</v>
      </c>
      <c r="I118" s="42" t="s">
        <v>616</v>
      </c>
      <c r="J118" s="42" t="s">
        <v>101</v>
      </c>
      <c r="K118" s="43" t="s">
        <v>1043</v>
      </c>
      <c r="L118" s="44">
        <v>5286</v>
      </c>
      <c r="M118" s="55">
        <v>14.44</v>
      </c>
      <c r="N118" s="107">
        <v>41.759</v>
      </c>
      <c r="O118" s="45">
        <f>P118*1000/M118</f>
        <v>7.9013593085388196</v>
      </c>
      <c r="P118" s="46">
        <f t="shared" si="83"/>
        <v>0.11409562841530055</v>
      </c>
      <c r="Q118" s="107">
        <v>213.554</v>
      </c>
      <c r="R118" s="45">
        <f t="shared" si="76"/>
        <v>40.407262764331016</v>
      </c>
      <c r="S118" s="46">
        <f t="shared" si="84"/>
        <v>0.58348087431693985</v>
      </c>
      <c r="T118" s="107">
        <v>130.56399999999999</v>
      </c>
      <c r="U118" s="45">
        <f t="shared" si="77"/>
        <v>24.704448783736737</v>
      </c>
      <c r="V118" s="46">
        <f t="shared" si="85"/>
        <v>0.35673224043715845</v>
      </c>
      <c r="W118" s="55"/>
      <c r="X118" s="45"/>
      <c r="Y118" s="46"/>
      <c r="Z118" s="55"/>
      <c r="AA118" s="45"/>
      <c r="AB118" s="46"/>
      <c r="AC118" s="47">
        <v>19.613610999999999</v>
      </c>
      <c r="AD118" s="47">
        <v>51.605083</v>
      </c>
      <c r="AE118" s="45" t="s">
        <v>617</v>
      </c>
      <c r="AF118" s="45" t="s">
        <v>618</v>
      </c>
    </row>
    <row r="119" spans="1:32" s="48" customFormat="1" ht="125.1" customHeight="1" x14ac:dyDescent="0.3">
      <c r="A119" s="114">
        <v>116</v>
      </c>
      <c r="B119" s="44" t="s">
        <v>606</v>
      </c>
      <c r="C119" s="42" t="s">
        <v>2051</v>
      </c>
      <c r="D119" s="42" t="s">
        <v>620</v>
      </c>
      <c r="E119" s="42" t="s">
        <v>621</v>
      </c>
      <c r="F119" s="42" t="s">
        <v>424</v>
      </c>
      <c r="G119" s="42" t="s">
        <v>622</v>
      </c>
      <c r="H119" s="42" t="s">
        <v>19</v>
      </c>
      <c r="I119" s="42" t="s">
        <v>181</v>
      </c>
      <c r="J119" s="42" t="s">
        <v>29</v>
      </c>
      <c r="K119" s="42"/>
      <c r="L119" s="44">
        <v>10000</v>
      </c>
      <c r="M119" s="55">
        <v>27.32</v>
      </c>
      <c r="N119" s="55">
        <v>160</v>
      </c>
      <c r="O119" s="45">
        <f t="shared" si="75"/>
        <v>16.001408123914903</v>
      </c>
      <c r="P119" s="46">
        <f t="shared" si="83"/>
        <v>0.43715846994535518</v>
      </c>
      <c r="Q119" s="55">
        <v>770</v>
      </c>
      <c r="R119" s="45">
        <f>S119*1000/M119</f>
        <v>77.006776596340472</v>
      </c>
      <c r="S119" s="46">
        <f t="shared" si="84"/>
        <v>2.1038251366120218</v>
      </c>
      <c r="T119" s="55">
        <v>160</v>
      </c>
      <c r="U119" s="45">
        <f>V119*1000/M119</f>
        <v>16.001408123914903</v>
      </c>
      <c r="V119" s="46">
        <f t="shared" si="85"/>
        <v>0.43715846994535518</v>
      </c>
      <c r="W119" s="55">
        <v>125.59</v>
      </c>
      <c r="X119" s="45">
        <v>12.56</v>
      </c>
      <c r="Y119" s="46">
        <v>0.34300000000000003</v>
      </c>
      <c r="Z119" s="55">
        <v>13.91</v>
      </c>
      <c r="AA119" s="45">
        <v>1.42</v>
      </c>
      <c r="AB119" s="46">
        <v>3.7999999999999999E-2</v>
      </c>
      <c r="AC119" s="47">
        <v>19.179306</v>
      </c>
      <c r="AD119" s="47">
        <v>51.337471999999998</v>
      </c>
      <c r="AE119" s="45" t="s">
        <v>623</v>
      </c>
      <c r="AF119" s="45" t="s">
        <v>624</v>
      </c>
    </row>
    <row r="120" spans="1:32" s="48" customFormat="1" ht="125.1" customHeight="1" x14ac:dyDescent="0.3">
      <c r="A120" s="113">
        <v>117</v>
      </c>
      <c r="B120" s="44" t="s">
        <v>613</v>
      </c>
      <c r="C120" s="42" t="s">
        <v>2052</v>
      </c>
      <c r="D120" s="42" t="s">
        <v>626</v>
      </c>
      <c r="E120" s="42" t="s">
        <v>627</v>
      </c>
      <c r="F120" s="42" t="s">
        <v>424</v>
      </c>
      <c r="G120" s="42" t="s">
        <v>628</v>
      </c>
      <c r="H120" s="42" t="s">
        <v>19</v>
      </c>
      <c r="I120" s="42" t="s">
        <v>629</v>
      </c>
      <c r="J120" s="42" t="s">
        <v>29</v>
      </c>
      <c r="K120" s="54" t="s">
        <v>1075</v>
      </c>
      <c r="L120" s="44">
        <v>28036</v>
      </c>
      <c r="M120" s="55">
        <v>76.599999999999994</v>
      </c>
      <c r="N120" s="55">
        <v>75.697000000000003</v>
      </c>
      <c r="O120" s="45">
        <f t="shared" si="75"/>
        <v>2.7000313886629859</v>
      </c>
      <c r="P120" s="46">
        <f t="shared" si="83"/>
        <v>0.20682240437158469</v>
      </c>
      <c r="Q120" s="55">
        <v>1107.42</v>
      </c>
      <c r="R120" s="45">
        <f>S120*1000/M120</f>
        <v>39.50049223130592</v>
      </c>
      <c r="S120" s="46">
        <f t="shared" si="84"/>
        <v>3.0257377049180332</v>
      </c>
      <c r="T120" s="55">
        <v>266.33999999999997</v>
      </c>
      <c r="U120" s="45">
        <f>V120*1000/M120</f>
        <v>9.5000642040833796</v>
      </c>
      <c r="V120" s="46">
        <f t="shared" si="85"/>
        <v>0.72770491803278681</v>
      </c>
      <c r="W120" s="55"/>
      <c r="X120" s="45"/>
      <c r="Y120" s="46"/>
      <c r="Z120" s="55"/>
      <c r="AA120" s="45"/>
      <c r="AB120" s="46"/>
      <c r="AC120" s="47">
        <v>18.990528000000001</v>
      </c>
      <c r="AD120" s="47">
        <v>51.326611</v>
      </c>
      <c r="AE120" s="45" t="s">
        <v>630</v>
      </c>
      <c r="AF120" s="45" t="s">
        <v>631</v>
      </c>
    </row>
    <row r="121" spans="1:32" s="48" customFormat="1" ht="125.1" customHeight="1" x14ac:dyDescent="0.3">
      <c r="A121" s="114">
        <v>118</v>
      </c>
      <c r="B121" s="44" t="s">
        <v>619</v>
      </c>
      <c r="C121" s="42" t="s">
        <v>2053</v>
      </c>
      <c r="D121" s="42" t="s">
        <v>633</v>
      </c>
      <c r="E121" s="42" t="s">
        <v>634</v>
      </c>
      <c r="F121" s="42" t="s">
        <v>269</v>
      </c>
      <c r="G121" s="42" t="s">
        <v>595</v>
      </c>
      <c r="H121" s="42" t="s">
        <v>19</v>
      </c>
      <c r="I121" s="42" t="s">
        <v>635</v>
      </c>
      <c r="J121" s="42" t="s">
        <v>101</v>
      </c>
      <c r="K121" s="42" t="s">
        <v>1058</v>
      </c>
      <c r="L121" s="44">
        <v>32684</v>
      </c>
      <c r="M121" s="55">
        <v>89.55</v>
      </c>
      <c r="N121" s="55">
        <v>245.947</v>
      </c>
      <c r="O121" s="45">
        <f>P121*1000/M121</f>
        <v>7.5040350507851956</v>
      </c>
      <c r="P121" s="46">
        <f t="shared" si="83"/>
        <v>0.67198633879781422</v>
      </c>
      <c r="Q121" s="55">
        <v>1552.49</v>
      </c>
      <c r="R121" s="45">
        <f>S121*1000/M121</f>
        <v>47.367682370565639</v>
      </c>
      <c r="S121" s="46">
        <f t="shared" si="84"/>
        <v>4.2417759562841528</v>
      </c>
      <c r="T121" s="55">
        <v>422.44099999999997</v>
      </c>
      <c r="U121" s="45">
        <f>V121*1000/M121</f>
        <v>12.88900482985663</v>
      </c>
      <c r="V121" s="46">
        <f t="shared" si="85"/>
        <v>1.1542103825136611</v>
      </c>
      <c r="W121" s="55"/>
      <c r="X121" s="45"/>
      <c r="Y121" s="46"/>
      <c r="Z121" s="55"/>
      <c r="AA121" s="45"/>
      <c r="AB121" s="46"/>
      <c r="AC121" s="47">
        <v>19.649722000000001</v>
      </c>
      <c r="AD121" s="47">
        <v>51.298333</v>
      </c>
      <c r="AE121" s="45" t="s">
        <v>636</v>
      </c>
      <c r="AF121" s="45" t="s">
        <v>637</v>
      </c>
    </row>
    <row r="122" spans="1:32" s="48" customFormat="1" ht="125.1" customHeight="1" x14ac:dyDescent="0.3">
      <c r="A122" s="113">
        <v>119</v>
      </c>
      <c r="B122" s="44" t="s">
        <v>625</v>
      </c>
      <c r="C122" s="42" t="s">
        <v>2054</v>
      </c>
      <c r="D122" s="42" t="s">
        <v>639</v>
      </c>
      <c r="E122" s="42" t="s">
        <v>640</v>
      </c>
      <c r="F122" s="42" t="s">
        <v>269</v>
      </c>
      <c r="G122" s="42" t="s">
        <v>558</v>
      </c>
      <c r="H122" s="42" t="s">
        <v>55</v>
      </c>
      <c r="I122" s="42" t="s">
        <v>641</v>
      </c>
      <c r="J122" s="42" t="s">
        <v>101</v>
      </c>
      <c r="K122" s="42" t="s">
        <v>1051</v>
      </c>
      <c r="L122" s="44">
        <v>264011</v>
      </c>
      <c r="M122" s="55">
        <v>723.32</v>
      </c>
      <c r="N122" s="55">
        <v>1143.17</v>
      </c>
      <c r="O122" s="45">
        <f t="shared" si="75"/>
        <v>4.3181652664746553</v>
      </c>
      <c r="P122" s="46">
        <f t="shared" si="83"/>
        <v>3.1234153005464482</v>
      </c>
      <c r="Q122" s="55">
        <v>9747.2900000000009</v>
      </c>
      <c r="R122" s="45">
        <f>S122*1000/M122</f>
        <v>36.819028771097692</v>
      </c>
      <c r="S122" s="46">
        <f t="shared" si="84"/>
        <v>26.631939890710385</v>
      </c>
      <c r="T122" s="55">
        <v>2156.9699999999998</v>
      </c>
      <c r="U122" s="45">
        <f>V122*1000/M122</f>
        <v>8.1476533978566934</v>
      </c>
      <c r="V122" s="46">
        <f t="shared" si="85"/>
        <v>5.8933606557377045</v>
      </c>
      <c r="W122" s="55"/>
      <c r="X122" s="45"/>
      <c r="Y122" s="46"/>
      <c r="Z122" s="55"/>
      <c r="AA122" s="45"/>
      <c r="AB122" s="46"/>
      <c r="AC122" s="47">
        <v>19.721333000000001</v>
      </c>
      <c r="AD122" s="47">
        <v>51.499361</v>
      </c>
      <c r="AE122" s="45" t="s">
        <v>642</v>
      </c>
      <c r="AF122" s="45" t="s">
        <v>643</v>
      </c>
    </row>
    <row r="123" spans="1:32" s="48" customFormat="1" ht="125.1" customHeight="1" x14ac:dyDescent="0.3">
      <c r="A123" s="114">
        <v>120</v>
      </c>
      <c r="B123" s="44" t="s">
        <v>997</v>
      </c>
      <c r="C123" s="42" t="s">
        <v>2055</v>
      </c>
      <c r="D123" s="42" t="s">
        <v>645</v>
      </c>
      <c r="E123" s="42" t="s">
        <v>646</v>
      </c>
      <c r="F123" s="42" t="s">
        <v>269</v>
      </c>
      <c r="G123" s="42" t="s">
        <v>647</v>
      </c>
      <c r="H123" s="42" t="s">
        <v>19</v>
      </c>
      <c r="I123" s="42" t="s">
        <v>648</v>
      </c>
      <c r="J123" s="42" t="s">
        <v>101</v>
      </c>
      <c r="K123" s="42" t="s">
        <v>1042</v>
      </c>
      <c r="L123" s="44">
        <v>29398</v>
      </c>
      <c r="M123" s="55">
        <v>80.319999999999993</v>
      </c>
      <c r="N123" s="55">
        <v>529.16399999999999</v>
      </c>
      <c r="O123" s="45">
        <f>P123*1000/M123</f>
        <v>18.000538828293386</v>
      </c>
      <c r="P123" s="46">
        <f t="shared" si="83"/>
        <v>1.4458032786885247</v>
      </c>
      <c r="Q123" s="55">
        <v>2587</v>
      </c>
      <c r="R123" s="45">
        <f>S123*1000/M123</f>
        <v>88.001817865151423</v>
      </c>
      <c r="S123" s="46">
        <f t="shared" si="84"/>
        <v>7.0683060109289615</v>
      </c>
      <c r="T123" s="55">
        <v>646.75599999999997</v>
      </c>
      <c r="U123" s="45">
        <f>V123*1000/M123</f>
        <v>22.000658567914137</v>
      </c>
      <c r="V123" s="46">
        <f t="shared" si="85"/>
        <v>1.7670928961748633</v>
      </c>
      <c r="W123" s="55"/>
      <c r="X123" s="45"/>
      <c r="Y123" s="46"/>
      <c r="Z123" s="55"/>
      <c r="AA123" s="45"/>
      <c r="AB123" s="46"/>
      <c r="AC123" s="47">
        <v>19.8809167</v>
      </c>
      <c r="AD123" s="47">
        <v>51.193193999999998</v>
      </c>
      <c r="AE123" s="45" t="s">
        <v>649</v>
      </c>
      <c r="AF123" s="45" t="s">
        <v>650</v>
      </c>
    </row>
    <row r="124" spans="1:32" s="48" customFormat="1" ht="125.1" customHeight="1" x14ac:dyDescent="0.3">
      <c r="A124" s="113">
        <v>121</v>
      </c>
      <c r="B124" s="44" t="s">
        <v>998</v>
      </c>
      <c r="C124" s="42" t="s">
        <v>2541</v>
      </c>
      <c r="D124" s="42" t="s">
        <v>652</v>
      </c>
      <c r="E124" s="42" t="s">
        <v>653</v>
      </c>
      <c r="F124" s="42" t="s">
        <v>277</v>
      </c>
      <c r="G124" s="42" t="s">
        <v>587</v>
      </c>
      <c r="H124" s="42" t="s">
        <v>102</v>
      </c>
      <c r="I124" s="42" t="s">
        <v>654</v>
      </c>
      <c r="J124" s="42" t="s">
        <v>101</v>
      </c>
      <c r="K124" s="42" t="s">
        <v>1056</v>
      </c>
      <c r="L124" s="44">
        <v>3805</v>
      </c>
      <c r="M124" s="55">
        <v>25.37</v>
      </c>
      <c r="N124" s="55">
        <v>87.52</v>
      </c>
      <c r="O124" s="45">
        <f t="shared" ref="O124:O134" si="86">P124*1000/M124</f>
        <v>22.998291945867823</v>
      </c>
      <c r="P124" s="46">
        <f>N124/150</f>
        <v>0.58346666666666669</v>
      </c>
      <c r="Q124" s="55">
        <v>403.33</v>
      </c>
      <c r="R124" s="45">
        <f t="shared" ref="R124:R134" si="87">S124*1000/M124</f>
        <v>105.98607278938378</v>
      </c>
      <c r="S124" s="46">
        <f>Q124/150</f>
        <v>2.6888666666666667</v>
      </c>
      <c r="T124" s="55">
        <v>95.125</v>
      </c>
      <c r="U124" s="45">
        <f t="shared" ref="U124:U131" si="88">V124*1000/M124</f>
        <v>24.996715280515041</v>
      </c>
      <c r="V124" s="46">
        <f>T124/150</f>
        <v>0.63416666666666666</v>
      </c>
      <c r="W124" s="55"/>
      <c r="X124" s="45"/>
      <c r="Y124" s="46"/>
      <c r="Z124" s="55"/>
      <c r="AA124" s="45"/>
      <c r="AB124" s="46"/>
      <c r="AC124" s="47">
        <v>20.011082999999999</v>
      </c>
      <c r="AD124" s="47">
        <v>51.467027999999999</v>
      </c>
      <c r="AE124" s="45" t="s">
        <v>655</v>
      </c>
      <c r="AF124" s="45" t="s">
        <v>656</v>
      </c>
    </row>
    <row r="125" spans="1:32" s="48" customFormat="1" ht="125.1" customHeight="1" x14ac:dyDescent="0.3">
      <c r="A125" s="114">
        <v>122</v>
      </c>
      <c r="B125" s="44" t="s">
        <v>632</v>
      </c>
      <c r="C125" s="42" t="s">
        <v>2542</v>
      </c>
      <c r="D125" s="42" t="s">
        <v>658</v>
      </c>
      <c r="E125" s="42" t="s">
        <v>659</v>
      </c>
      <c r="F125" s="42" t="s">
        <v>277</v>
      </c>
      <c r="G125" s="42" t="s">
        <v>587</v>
      </c>
      <c r="H125" s="42" t="s">
        <v>19</v>
      </c>
      <c r="I125" s="42" t="s">
        <v>660</v>
      </c>
      <c r="J125" s="42" t="s">
        <v>101</v>
      </c>
      <c r="K125" s="42" t="s">
        <v>1060</v>
      </c>
      <c r="L125" s="44">
        <v>4264</v>
      </c>
      <c r="M125" s="55">
        <v>11.68</v>
      </c>
      <c r="N125" s="55">
        <v>127.92</v>
      </c>
      <c r="O125" s="45">
        <f t="shared" si="86"/>
        <v>30.005629574028898</v>
      </c>
      <c r="P125" s="46">
        <f>N125/365</f>
        <v>0.35046575342465752</v>
      </c>
      <c r="Q125" s="55">
        <v>456.24799999999999</v>
      </c>
      <c r="R125" s="45">
        <f t="shared" si="87"/>
        <v>107.02007881403641</v>
      </c>
      <c r="S125" s="46">
        <f>Q125/365</f>
        <v>1.2499945205479452</v>
      </c>
      <c r="T125" s="55">
        <v>127.92</v>
      </c>
      <c r="U125" s="45">
        <f t="shared" si="88"/>
        <v>30.005629574028898</v>
      </c>
      <c r="V125" s="46">
        <f>T125/365</f>
        <v>0.35046575342465752</v>
      </c>
      <c r="W125" s="55"/>
      <c r="X125" s="45"/>
      <c r="Y125" s="46"/>
      <c r="Z125" s="55"/>
      <c r="AA125" s="45"/>
      <c r="AB125" s="46"/>
      <c r="AC125" s="47">
        <v>20.004999999999999</v>
      </c>
      <c r="AD125" s="47">
        <v>51.553806000000002</v>
      </c>
      <c r="AE125" s="45" t="s">
        <v>661</v>
      </c>
      <c r="AF125" s="45" t="s">
        <v>662</v>
      </c>
    </row>
    <row r="126" spans="1:32" s="48" customFormat="1" ht="125.1" customHeight="1" x14ac:dyDescent="0.3">
      <c r="A126" s="113">
        <v>123</v>
      </c>
      <c r="B126" s="44" t="s">
        <v>638</v>
      </c>
      <c r="C126" s="42" t="s">
        <v>2056</v>
      </c>
      <c r="D126" s="42" t="s">
        <v>664</v>
      </c>
      <c r="E126" s="42" t="s">
        <v>665</v>
      </c>
      <c r="F126" s="42" t="s">
        <v>261</v>
      </c>
      <c r="G126" s="42" t="s">
        <v>295</v>
      </c>
      <c r="H126" s="42" t="s">
        <v>19</v>
      </c>
      <c r="I126" s="42" t="s">
        <v>666</v>
      </c>
      <c r="J126" s="42" t="s">
        <v>101</v>
      </c>
      <c r="K126" s="42" t="s">
        <v>1086</v>
      </c>
      <c r="L126" s="44">
        <v>17413</v>
      </c>
      <c r="M126" s="55">
        <v>47.58</v>
      </c>
      <c r="N126" s="55">
        <v>121.89100000000001</v>
      </c>
      <c r="O126" s="45">
        <f t="shared" si="86"/>
        <v>6.9994854797327264</v>
      </c>
      <c r="P126" s="46">
        <f t="shared" ref="P126:P132" si="89">N126/366</f>
        <v>0.33303551912568308</v>
      </c>
      <c r="Q126" s="55">
        <v>853.23699999999997</v>
      </c>
      <c r="R126" s="45">
        <f t="shared" si="87"/>
        <v>48.996398358129085</v>
      </c>
      <c r="S126" s="46">
        <f t="shared" ref="S126:S131" si="90">Q126/366</f>
        <v>2.3312486338797815</v>
      </c>
      <c r="T126" s="55">
        <v>107.961</v>
      </c>
      <c r="U126" s="45">
        <f t="shared" si="88"/>
        <v>6.1995672517037743</v>
      </c>
      <c r="V126" s="46">
        <f>T126/366</f>
        <v>0.29497540983606557</v>
      </c>
      <c r="W126" s="55"/>
      <c r="X126" s="45"/>
      <c r="Y126" s="46"/>
      <c r="Z126" s="55"/>
      <c r="AA126" s="45"/>
      <c r="AB126" s="46"/>
      <c r="AC126" s="47">
        <v>19.760361</v>
      </c>
      <c r="AD126" s="47">
        <v>51.015000000000001</v>
      </c>
      <c r="AE126" s="45" t="s">
        <v>667</v>
      </c>
      <c r="AF126" s="45" t="s">
        <v>668</v>
      </c>
    </row>
    <row r="127" spans="1:32" s="48" customFormat="1" ht="125.1" customHeight="1" x14ac:dyDescent="0.3">
      <c r="A127" s="114">
        <v>124</v>
      </c>
      <c r="B127" s="44" t="s">
        <v>644</v>
      </c>
      <c r="C127" s="42" t="s">
        <v>2057</v>
      </c>
      <c r="D127" s="42" t="s">
        <v>670</v>
      </c>
      <c r="E127" s="42" t="s">
        <v>671</v>
      </c>
      <c r="F127" s="42" t="s">
        <v>277</v>
      </c>
      <c r="G127" s="42" t="s">
        <v>587</v>
      </c>
      <c r="H127" s="42" t="s">
        <v>55</v>
      </c>
      <c r="I127" s="42" t="s">
        <v>672</v>
      </c>
      <c r="J127" s="42" t="s">
        <v>101</v>
      </c>
      <c r="K127" s="42" t="s">
        <v>1045</v>
      </c>
      <c r="L127" s="44">
        <v>13832</v>
      </c>
      <c r="M127" s="55">
        <v>37.79</v>
      </c>
      <c r="N127" s="55">
        <v>380.38</v>
      </c>
      <c r="O127" s="45">
        <f t="shared" si="86"/>
        <v>27.501709909667607</v>
      </c>
      <c r="P127" s="46">
        <f t="shared" si="89"/>
        <v>1.0392896174863389</v>
      </c>
      <c r="Q127" s="55">
        <v>1123.8499999999999</v>
      </c>
      <c r="R127" s="45">
        <f t="shared" si="87"/>
        <v>81.255052005836106</v>
      </c>
      <c r="S127" s="46">
        <f t="shared" si="90"/>
        <v>3.0706284153005461</v>
      </c>
      <c r="T127" s="55">
        <v>293.93</v>
      </c>
      <c r="U127" s="45">
        <f t="shared" si="88"/>
        <v>21.25132129383406</v>
      </c>
      <c r="V127" s="46">
        <f>T127/366</f>
        <v>0.80308743169398911</v>
      </c>
      <c r="W127" s="55"/>
      <c r="X127" s="45"/>
      <c r="Y127" s="46"/>
      <c r="Z127" s="55"/>
      <c r="AA127" s="45"/>
      <c r="AB127" s="46"/>
      <c r="AC127" s="47">
        <v>20.102917000000001</v>
      </c>
      <c r="AD127" s="47">
        <v>51.518028000000001</v>
      </c>
      <c r="AE127" s="45" t="s">
        <v>673</v>
      </c>
      <c r="AF127" s="45" t="s">
        <v>674</v>
      </c>
    </row>
    <row r="128" spans="1:32" s="48" customFormat="1" ht="125.1" customHeight="1" x14ac:dyDescent="0.3">
      <c r="A128" s="113">
        <v>125</v>
      </c>
      <c r="B128" s="44" t="s">
        <v>651</v>
      </c>
      <c r="C128" s="42" t="s">
        <v>2058</v>
      </c>
      <c r="D128" s="42" t="s">
        <v>676</v>
      </c>
      <c r="E128" s="42" t="s">
        <v>677</v>
      </c>
      <c r="F128" s="42" t="s">
        <v>261</v>
      </c>
      <c r="G128" s="42" t="s">
        <v>678</v>
      </c>
      <c r="H128" s="42" t="s">
        <v>55</v>
      </c>
      <c r="I128" s="42" t="s">
        <v>679</v>
      </c>
      <c r="J128" s="42" t="s">
        <v>29</v>
      </c>
      <c r="K128" s="42" t="s">
        <v>1061</v>
      </c>
      <c r="L128" s="44">
        <v>49918.7</v>
      </c>
      <c r="M128" s="55">
        <v>136.38999999999999</v>
      </c>
      <c r="N128" s="55">
        <v>1397.7239999999999</v>
      </c>
      <c r="O128" s="45">
        <f t="shared" si="86"/>
        <v>27.999985576559027</v>
      </c>
      <c r="P128" s="46">
        <f t="shared" si="89"/>
        <v>3.8189180327868852</v>
      </c>
      <c r="Q128" s="55">
        <v>6040.16</v>
      </c>
      <c r="R128" s="45">
        <f t="shared" si="87"/>
        <v>120.99984895452089</v>
      </c>
      <c r="S128" s="46">
        <f t="shared" si="90"/>
        <v>16.503169398907104</v>
      </c>
      <c r="T128" s="55">
        <v>848.62</v>
      </c>
      <c r="U128" s="45">
        <f t="shared" si="88"/>
        <v>17.000028446230814</v>
      </c>
      <c r="V128" s="46">
        <f>T128/366</f>
        <v>2.3186338797814208</v>
      </c>
      <c r="W128" s="55"/>
      <c r="X128" s="45"/>
      <c r="Y128" s="46"/>
      <c r="Z128" s="55"/>
      <c r="AA128" s="45"/>
      <c r="AB128" s="46"/>
      <c r="AC128" s="47">
        <v>19.354369999999999</v>
      </c>
      <c r="AD128" s="47">
        <v>51.080962</v>
      </c>
      <c r="AE128" s="45" t="s">
        <v>680</v>
      </c>
      <c r="AF128" s="45" t="s">
        <v>681</v>
      </c>
    </row>
    <row r="129" spans="1:32" s="48" customFormat="1" ht="125.1" customHeight="1" x14ac:dyDescent="0.3">
      <c r="A129" s="114">
        <v>126</v>
      </c>
      <c r="B129" s="44" t="s">
        <v>657</v>
      </c>
      <c r="C129" s="42" t="s">
        <v>2059</v>
      </c>
      <c r="D129" s="42" t="s">
        <v>683</v>
      </c>
      <c r="E129" s="42" t="s">
        <v>684</v>
      </c>
      <c r="F129" s="42" t="s">
        <v>261</v>
      </c>
      <c r="G129" s="42" t="s">
        <v>685</v>
      </c>
      <c r="H129" s="42" t="s">
        <v>19</v>
      </c>
      <c r="I129" s="42" t="s">
        <v>686</v>
      </c>
      <c r="J129" s="42" t="s">
        <v>101</v>
      </c>
      <c r="K129" s="42" t="s">
        <v>1057</v>
      </c>
      <c r="L129" s="44">
        <v>23243</v>
      </c>
      <c r="M129" s="55">
        <v>63.51</v>
      </c>
      <c r="N129" s="55">
        <v>139.46</v>
      </c>
      <c r="O129" s="45">
        <f t="shared" si="86"/>
        <v>5.9996575557568921</v>
      </c>
      <c r="P129" s="46">
        <f t="shared" si="89"/>
        <v>0.38103825136612024</v>
      </c>
      <c r="Q129" s="55">
        <v>1278.3699999999999</v>
      </c>
      <c r="R129" s="45">
        <f t="shared" si="87"/>
        <v>54.996287319324097</v>
      </c>
      <c r="S129" s="46">
        <f t="shared" si="90"/>
        <v>3.4928142076502731</v>
      </c>
      <c r="T129" s="55">
        <v>104.59</v>
      </c>
      <c r="U129" s="45">
        <f t="shared" si="88"/>
        <v>4.4995280636498878</v>
      </c>
      <c r="V129" s="46">
        <f>T129/366</f>
        <v>0.28576502732240439</v>
      </c>
      <c r="W129" s="55"/>
      <c r="X129" s="45"/>
      <c r="Y129" s="46"/>
      <c r="Z129" s="55"/>
      <c r="AA129" s="45"/>
      <c r="AB129" s="46"/>
      <c r="AC129" s="47">
        <v>19.638750000000002</v>
      </c>
      <c r="AD129" s="47">
        <v>50.924138999999997</v>
      </c>
      <c r="AE129" s="45" t="s">
        <v>687</v>
      </c>
      <c r="AF129" s="45" t="s">
        <v>688</v>
      </c>
    </row>
    <row r="130" spans="1:32" s="48" customFormat="1" ht="125.1" customHeight="1" x14ac:dyDescent="0.3">
      <c r="A130" s="113">
        <v>127</v>
      </c>
      <c r="B130" s="44" t="s">
        <v>663</v>
      </c>
      <c r="C130" s="42" t="s">
        <v>2804</v>
      </c>
      <c r="D130" s="42" t="s">
        <v>690</v>
      </c>
      <c r="E130" s="42" t="s">
        <v>691</v>
      </c>
      <c r="F130" s="42" t="s">
        <v>277</v>
      </c>
      <c r="G130" s="42" t="s">
        <v>587</v>
      </c>
      <c r="H130" s="42" t="s">
        <v>102</v>
      </c>
      <c r="I130" s="49" t="s">
        <v>692</v>
      </c>
      <c r="J130" s="42" t="s">
        <v>101</v>
      </c>
      <c r="K130" s="42" t="s">
        <v>1077</v>
      </c>
      <c r="L130" s="44">
        <v>482670</v>
      </c>
      <c r="M130" s="55">
        <v>1318.77</v>
      </c>
      <c r="N130" s="55">
        <v>651.60500000000002</v>
      </c>
      <c r="O130" s="45">
        <f t="shared" si="86"/>
        <v>1.3500015393545841</v>
      </c>
      <c r="P130" s="46">
        <f t="shared" si="89"/>
        <v>1.7803415300546448</v>
      </c>
      <c r="Q130" s="55">
        <v>2389.2165</v>
      </c>
      <c r="R130" s="45">
        <f t="shared" si="87"/>
        <v>4.9500018459824151</v>
      </c>
      <c r="S130" s="46">
        <f t="shared" si="90"/>
        <v>6.5279139344262296</v>
      </c>
      <c r="T130" s="55">
        <v>1303.21</v>
      </c>
      <c r="U130" s="45">
        <f t="shared" si="88"/>
        <v>2.7000030787091682</v>
      </c>
      <c r="V130" s="46">
        <f>T130/366</f>
        <v>3.5606830601092896</v>
      </c>
      <c r="W130" s="55"/>
      <c r="X130" s="45"/>
      <c r="Y130" s="46"/>
      <c r="Z130" s="55"/>
      <c r="AA130" s="45"/>
      <c r="AB130" s="46"/>
      <c r="AC130" s="47">
        <v>20.021639</v>
      </c>
      <c r="AD130" s="47">
        <v>51.512749999999997</v>
      </c>
      <c r="AE130" s="45" t="s">
        <v>693</v>
      </c>
      <c r="AF130" s="45" t="s">
        <v>694</v>
      </c>
    </row>
    <row r="131" spans="1:32" s="48" customFormat="1" ht="125.1" customHeight="1" x14ac:dyDescent="0.3">
      <c r="A131" s="114">
        <v>128</v>
      </c>
      <c r="B131" s="44" t="s">
        <v>669</v>
      </c>
      <c r="C131" s="42" t="s">
        <v>2060</v>
      </c>
      <c r="D131" s="49" t="s">
        <v>198</v>
      </c>
      <c r="E131" s="49" t="s">
        <v>696</v>
      </c>
      <c r="F131" s="42" t="s">
        <v>424</v>
      </c>
      <c r="G131" s="42" t="s">
        <v>622</v>
      </c>
      <c r="H131" s="42" t="s">
        <v>19</v>
      </c>
      <c r="I131" s="42" t="s">
        <v>697</v>
      </c>
      <c r="J131" s="42" t="s">
        <v>29</v>
      </c>
      <c r="K131" s="42" t="s">
        <v>1090</v>
      </c>
      <c r="L131" s="44">
        <v>1822</v>
      </c>
      <c r="M131" s="55">
        <v>5</v>
      </c>
      <c r="N131" s="107">
        <v>19.13</v>
      </c>
      <c r="O131" s="45">
        <f t="shared" si="86"/>
        <v>10.453551912568305</v>
      </c>
      <c r="P131" s="46">
        <f t="shared" si="89"/>
        <v>5.2267759562841527E-2</v>
      </c>
      <c r="Q131" s="107">
        <v>224.65</v>
      </c>
      <c r="R131" s="45">
        <f t="shared" si="87"/>
        <v>122.75956284153008</v>
      </c>
      <c r="S131" s="46">
        <f t="shared" si="90"/>
        <v>0.61379781420765034</v>
      </c>
      <c r="T131" s="107">
        <v>40.539000000000001</v>
      </c>
      <c r="U131" s="45">
        <f t="shared" si="88"/>
        <v>22.213150684931506</v>
      </c>
      <c r="V131" s="46">
        <f>T131/365</f>
        <v>0.11106575342465753</v>
      </c>
      <c r="W131" s="55"/>
      <c r="X131" s="45"/>
      <c r="Y131" s="46"/>
      <c r="Z131" s="55"/>
      <c r="AA131" s="45"/>
      <c r="AB131" s="46"/>
      <c r="AC131" s="47">
        <v>19.233722</v>
      </c>
      <c r="AD131" s="47">
        <v>51.343167000000001</v>
      </c>
      <c r="AE131" s="45" t="s">
        <v>698</v>
      </c>
      <c r="AF131" s="45" t="s">
        <v>699</v>
      </c>
    </row>
    <row r="132" spans="1:32" s="48" customFormat="1" ht="125.1" customHeight="1" x14ac:dyDescent="0.3">
      <c r="A132" s="113">
        <v>129</v>
      </c>
      <c r="B132" s="44" t="s">
        <v>675</v>
      </c>
      <c r="C132" s="42" t="s">
        <v>2061</v>
      </c>
      <c r="D132" s="42" t="s">
        <v>492</v>
      </c>
      <c r="E132" s="42" t="s">
        <v>701</v>
      </c>
      <c r="F132" s="42" t="s">
        <v>424</v>
      </c>
      <c r="G132" s="42" t="s">
        <v>506</v>
      </c>
      <c r="H132" s="42" t="s">
        <v>55</v>
      </c>
      <c r="I132" s="42" t="s">
        <v>702</v>
      </c>
      <c r="J132" s="42" t="s">
        <v>29</v>
      </c>
      <c r="K132" s="42" t="s">
        <v>1072</v>
      </c>
      <c r="L132" s="44">
        <v>43647</v>
      </c>
      <c r="M132" s="55">
        <v>119.25</v>
      </c>
      <c r="N132" s="55">
        <v>90.798000000000002</v>
      </c>
      <c r="O132" s="45">
        <f t="shared" si="86"/>
        <v>2.0803519263154278</v>
      </c>
      <c r="P132" s="46">
        <f t="shared" si="89"/>
        <v>0.24808196721311476</v>
      </c>
      <c r="Q132" s="55"/>
      <c r="R132" s="45">
        <f t="shared" si="87"/>
        <v>0</v>
      </c>
      <c r="S132" s="46">
        <f>Q132/365</f>
        <v>0</v>
      </c>
      <c r="T132" s="55"/>
      <c r="U132" s="45"/>
      <c r="V132" s="46"/>
      <c r="W132" s="55"/>
      <c r="X132" s="45"/>
      <c r="Y132" s="46"/>
      <c r="Z132" s="55"/>
      <c r="AA132" s="45"/>
      <c r="AB132" s="46"/>
      <c r="AC132" s="47">
        <v>19.108000000000001</v>
      </c>
      <c r="AD132" s="47">
        <v>51.262611</v>
      </c>
      <c r="AE132" s="52" t="s">
        <v>703</v>
      </c>
      <c r="AF132" s="52" t="s">
        <v>704</v>
      </c>
    </row>
    <row r="133" spans="1:32" s="48" customFormat="1" ht="125.1" customHeight="1" x14ac:dyDescent="0.3">
      <c r="A133" s="114">
        <v>130</v>
      </c>
      <c r="B133" s="44" t="s">
        <v>682</v>
      </c>
      <c r="C133" s="42" t="s">
        <v>2062</v>
      </c>
      <c r="D133" s="42" t="s">
        <v>706</v>
      </c>
      <c r="E133" s="42" t="s">
        <v>707</v>
      </c>
      <c r="F133" s="42" t="s">
        <v>261</v>
      </c>
      <c r="G133" s="42" t="s">
        <v>708</v>
      </c>
      <c r="H133" s="42" t="s">
        <v>19</v>
      </c>
      <c r="I133" s="42" t="s">
        <v>709</v>
      </c>
      <c r="J133" s="42" t="s">
        <v>101</v>
      </c>
      <c r="K133" s="42"/>
      <c r="L133" s="44">
        <v>22617</v>
      </c>
      <c r="M133" s="55">
        <v>61.96</v>
      </c>
      <c r="N133" s="55">
        <v>144.749</v>
      </c>
      <c r="O133" s="45">
        <f t="shared" si="86"/>
        <v>6.4004616323390247</v>
      </c>
      <c r="P133" s="46">
        <f>N133/365</f>
        <v>0.396572602739726</v>
      </c>
      <c r="Q133" s="55">
        <v>961.22199999999998</v>
      </c>
      <c r="R133" s="45">
        <f t="shared" si="87"/>
        <v>42.502984691847146</v>
      </c>
      <c r="S133" s="46">
        <f>Q133/365</f>
        <v>2.6334849315068491</v>
      </c>
      <c r="T133" s="55">
        <v>201.291</v>
      </c>
      <c r="U133" s="45">
        <f t="shared" ref="U133:U138" si="91">V133*1000/M133</f>
        <v>8.9006163941385079</v>
      </c>
      <c r="V133" s="46">
        <f>T133/365</f>
        <v>0.55148219178082192</v>
      </c>
      <c r="W133" s="55"/>
      <c r="X133" s="45"/>
      <c r="Y133" s="46"/>
      <c r="Z133" s="55"/>
      <c r="AA133" s="45"/>
      <c r="AB133" s="46"/>
      <c r="AC133" s="47">
        <v>19.636917</v>
      </c>
      <c r="AD133" s="47">
        <v>51.024194000000001</v>
      </c>
      <c r="AE133" s="45" t="s">
        <v>710</v>
      </c>
      <c r="AF133" s="45" t="s">
        <v>711</v>
      </c>
    </row>
    <row r="134" spans="1:32" s="48" customFormat="1" ht="125.1" customHeight="1" x14ac:dyDescent="0.3">
      <c r="A134" s="113">
        <v>131</v>
      </c>
      <c r="B134" s="44" t="s">
        <v>689</v>
      </c>
      <c r="C134" s="42" t="s">
        <v>2063</v>
      </c>
      <c r="D134" s="42" t="s">
        <v>713</v>
      </c>
      <c r="E134" s="42" t="s">
        <v>714</v>
      </c>
      <c r="F134" s="42" t="s">
        <v>261</v>
      </c>
      <c r="G134" s="42" t="s">
        <v>715</v>
      </c>
      <c r="H134" s="42" t="s">
        <v>55</v>
      </c>
      <c r="I134" s="42" t="s">
        <v>716</v>
      </c>
      <c r="J134" s="42" t="s">
        <v>29</v>
      </c>
      <c r="K134" s="42" t="s">
        <v>1089</v>
      </c>
      <c r="L134" s="44">
        <v>62500</v>
      </c>
      <c r="M134" s="55">
        <v>170.77</v>
      </c>
      <c r="N134" s="55">
        <v>1125</v>
      </c>
      <c r="O134" s="45">
        <f t="shared" si="86"/>
        <v>17.999475855263093</v>
      </c>
      <c r="P134" s="46">
        <f>N134/366</f>
        <v>3.0737704918032787</v>
      </c>
      <c r="Q134" s="55">
        <v>3781.25</v>
      </c>
      <c r="R134" s="45">
        <f t="shared" si="87"/>
        <v>60.498238291300957</v>
      </c>
      <c r="S134" s="46">
        <f>Q134/366</f>
        <v>10.331284153005464</v>
      </c>
      <c r="T134" s="55">
        <v>1093.75</v>
      </c>
      <c r="U134" s="45">
        <f t="shared" si="91"/>
        <v>17.499490414839119</v>
      </c>
      <c r="V134" s="46">
        <f>T134/366</f>
        <v>2.9883879781420766</v>
      </c>
      <c r="W134" s="55"/>
      <c r="X134" s="45"/>
      <c r="Y134" s="46"/>
      <c r="Z134" s="55"/>
      <c r="AA134" s="45"/>
      <c r="AB134" s="46"/>
      <c r="AC134" s="47">
        <v>19.627972</v>
      </c>
      <c r="AD134" s="47">
        <v>51.104028</v>
      </c>
      <c r="AE134" s="45" t="s">
        <v>717</v>
      </c>
      <c r="AF134" s="45" t="s">
        <v>718</v>
      </c>
    </row>
    <row r="135" spans="1:32" s="48" customFormat="1" ht="125.1" customHeight="1" x14ac:dyDescent="0.3">
      <c r="A135" s="114">
        <v>132</v>
      </c>
      <c r="B135" s="44" t="s">
        <v>695</v>
      </c>
      <c r="C135" s="42" t="s">
        <v>2064</v>
      </c>
      <c r="D135" s="42" t="s">
        <v>721</v>
      </c>
      <c r="E135" s="42" t="s">
        <v>722</v>
      </c>
      <c r="F135" s="42" t="s">
        <v>424</v>
      </c>
      <c r="G135" s="42" t="s">
        <v>422</v>
      </c>
      <c r="H135" s="42" t="s">
        <v>19</v>
      </c>
      <c r="I135" s="42" t="s">
        <v>723</v>
      </c>
      <c r="J135" s="42" t="s">
        <v>29</v>
      </c>
      <c r="K135" s="42" t="s">
        <v>1083</v>
      </c>
      <c r="L135" s="44">
        <v>7897</v>
      </c>
      <c r="M135" s="55">
        <v>21.58</v>
      </c>
      <c r="N135" s="55">
        <v>161.435</v>
      </c>
      <c r="O135" s="45">
        <f>P135*1000/M135</f>
        <v>20.439260193358553</v>
      </c>
      <c r="P135" s="46">
        <f>N135/366</f>
        <v>0.44107923497267759</v>
      </c>
      <c r="Q135" s="55">
        <v>540.62099999999998</v>
      </c>
      <c r="R135" s="45">
        <f>S135*1000/M135</f>
        <v>68.447940564274759</v>
      </c>
      <c r="S135" s="46">
        <f>Q135/366</f>
        <v>1.4771065573770492</v>
      </c>
      <c r="T135" s="55">
        <v>185.83799999999999</v>
      </c>
      <c r="U135" s="45">
        <f t="shared" si="91"/>
        <v>23.528920220604995</v>
      </c>
      <c r="V135" s="46">
        <f>T135/366</f>
        <v>0.50775409836065577</v>
      </c>
      <c r="W135" s="55"/>
      <c r="X135" s="45"/>
      <c r="Y135" s="46"/>
      <c r="Z135" s="55"/>
      <c r="AA135" s="45"/>
      <c r="AB135" s="46"/>
      <c r="AC135" s="47">
        <v>19.375833</v>
      </c>
      <c r="AD135" s="47">
        <v>51.391111000000002</v>
      </c>
      <c r="AE135" s="45" t="s">
        <v>724</v>
      </c>
      <c r="AF135" s="45" t="s">
        <v>725</v>
      </c>
    </row>
    <row r="136" spans="1:32" s="48" customFormat="1" ht="125.1" customHeight="1" x14ac:dyDescent="0.3">
      <c r="A136" s="113">
        <v>133</v>
      </c>
      <c r="B136" s="44" t="s">
        <v>700</v>
      </c>
      <c r="C136" s="42" t="s">
        <v>2543</v>
      </c>
      <c r="D136" s="42" t="s">
        <v>727</v>
      </c>
      <c r="E136" s="42" t="s">
        <v>728</v>
      </c>
      <c r="F136" s="42" t="s">
        <v>269</v>
      </c>
      <c r="G136" s="42" t="s">
        <v>352</v>
      </c>
      <c r="H136" s="42" t="s">
        <v>19</v>
      </c>
      <c r="I136" s="42" t="s">
        <v>729</v>
      </c>
      <c r="J136" s="42" t="s">
        <v>101</v>
      </c>
      <c r="K136" s="42" t="s">
        <v>1051</v>
      </c>
      <c r="L136" s="44">
        <v>6010</v>
      </c>
      <c r="M136" s="55">
        <v>16.420000000000002</v>
      </c>
      <c r="N136" s="55">
        <v>144.24</v>
      </c>
      <c r="O136" s="45">
        <f>P136*1000/M136</f>
        <v>24.001118188534573</v>
      </c>
      <c r="P136" s="46">
        <f>N136/366</f>
        <v>0.39409836065573772</v>
      </c>
      <c r="Q136" s="55">
        <v>721.2</v>
      </c>
      <c r="R136" s="45">
        <f>S136*1000/M136</f>
        <v>120.00559094267287</v>
      </c>
      <c r="S136" s="46">
        <f>Q136/366</f>
        <v>1.9704918032786887</v>
      </c>
      <c r="T136" s="55">
        <v>162.27000000000001</v>
      </c>
      <c r="U136" s="45">
        <f t="shared" si="91"/>
        <v>27.001257962101391</v>
      </c>
      <c r="V136" s="46">
        <f>T136/366</f>
        <v>0.44336065573770495</v>
      </c>
      <c r="W136" s="55"/>
      <c r="X136" s="45"/>
      <c r="Y136" s="46"/>
      <c r="Z136" s="55"/>
      <c r="AA136" s="45"/>
      <c r="AB136" s="46"/>
      <c r="AC136" s="47">
        <v>19.782693999999999</v>
      </c>
      <c r="AD136" s="47">
        <v>51.450361000000001</v>
      </c>
      <c r="AE136" s="45" t="s">
        <v>730</v>
      </c>
      <c r="AF136" s="45" t="s">
        <v>731</v>
      </c>
    </row>
    <row r="137" spans="1:32" s="48" customFormat="1" ht="125.1" customHeight="1" x14ac:dyDescent="0.3">
      <c r="A137" s="114">
        <v>134</v>
      </c>
      <c r="B137" s="44" t="s">
        <v>737</v>
      </c>
      <c r="C137" s="42" t="s">
        <v>2065</v>
      </c>
      <c r="D137" s="42" t="s">
        <v>732</v>
      </c>
      <c r="E137" s="42" t="s">
        <v>733</v>
      </c>
      <c r="F137" s="42" t="s">
        <v>405</v>
      </c>
      <c r="G137" s="42" t="s">
        <v>733</v>
      </c>
      <c r="H137" s="42" t="s">
        <v>19</v>
      </c>
      <c r="I137" s="42" t="s">
        <v>734</v>
      </c>
      <c r="J137" s="42" t="s">
        <v>101</v>
      </c>
      <c r="K137" s="42" t="s">
        <v>1087</v>
      </c>
      <c r="L137" s="44">
        <v>107694</v>
      </c>
      <c r="M137" s="55">
        <v>294.25</v>
      </c>
      <c r="N137" s="55">
        <v>683.85699999999997</v>
      </c>
      <c r="O137" s="45">
        <f>P137*1000/M137</f>
        <v>6.3499124847370592</v>
      </c>
      <c r="P137" s="46">
        <f>N137/366</f>
        <v>1.8684617486338797</v>
      </c>
      <c r="Q137" s="55">
        <v>6677.0280000000002</v>
      </c>
      <c r="R137" s="45">
        <f>S137*1000/M137</f>
        <v>61.999136454169395</v>
      </c>
      <c r="S137" s="46">
        <f>Q137/366</f>
        <v>18.243245901639344</v>
      </c>
      <c r="T137" s="55">
        <v>764.62699999999995</v>
      </c>
      <c r="U137" s="45">
        <f t="shared" si="91"/>
        <v>7.0998973958986218</v>
      </c>
      <c r="V137" s="46">
        <f>T137/366</f>
        <v>2.0891448087431694</v>
      </c>
      <c r="W137" s="55"/>
      <c r="X137" s="45"/>
      <c r="Y137" s="46"/>
      <c r="Z137" s="55"/>
      <c r="AA137" s="45"/>
      <c r="AB137" s="46"/>
      <c r="AC137" s="47">
        <v>20.292110999999998</v>
      </c>
      <c r="AD137" s="47">
        <v>51.299917000000001</v>
      </c>
      <c r="AE137" s="45" t="s">
        <v>735</v>
      </c>
      <c r="AF137" s="45" t="s">
        <v>736</v>
      </c>
    </row>
    <row r="138" spans="1:32" s="48" customFormat="1" ht="125.1" customHeight="1" x14ac:dyDescent="0.3">
      <c r="A138" s="113">
        <v>135</v>
      </c>
      <c r="B138" s="44" t="s">
        <v>999</v>
      </c>
      <c r="C138" s="42" t="s">
        <v>2066</v>
      </c>
      <c r="D138" s="42" t="s">
        <v>738</v>
      </c>
      <c r="E138" s="42" t="s">
        <v>739</v>
      </c>
      <c r="F138" s="42" t="s">
        <v>269</v>
      </c>
      <c r="G138" s="42" t="s">
        <v>595</v>
      </c>
      <c r="H138" s="42" t="s">
        <v>19</v>
      </c>
      <c r="I138" s="42" t="s">
        <v>740</v>
      </c>
      <c r="J138" s="42" t="s">
        <v>101</v>
      </c>
      <c r="K138" s="42" t="s">
        <v>1062</v>
      </c>
      <c r="L138" s="44">
        <v>1609</v>
      </c>
      <c r="M138" s="55">
        <v>4.41</v>
      </c>
      <c r="N138" s="55">
        <v>90.92</v>
      </c>
      <c r="O138" s="45">
        <f>P138*1000/M138</f>
        <v>56.484328891373906</v>
      </c>
      <c r="P138" s="46">
        <f>N138/365</f>
        <v>0.24909589041095892</v>
      </c>
      <c r="Q138" s="55">
        <v>242.185</v>
      </c>
      <c r="R138" s="45">
        <f>S138*1000/M138</f>
        <v>150.45817413723481</v>
      </c>
      <c r="S138" s="46">
        <f>Q138/365</f>
        <v>0.66352054794520554</v>
      </c>
      <c r="T138" s="55">
        <v>87.700999999999993</v>
      </c>
      <c r="U138" s="45">
        <f t="shared" si="91"/>
        <v>54.484515267294128</v>
      </c>
      <c r="V138" s="46">
        <f>T138/365</f>
        <v>0.2402767123287671</v>
      </c>
      <c r="W138" s="54"/>
      <c r="X138" s="43"/>
      <c r="Y138" s="56"/>
      <c r="Z138" s="54"/>
      <c r="AA138" s="43"/>
      <c r="AB138" s="56"/>
      <c r="AC138" s="47">
        <v>19.717222</v>
      </c>
      <c r="AD138" s="47">
        <v>51.364167000000002</v>
      </c>
      <c r="AE138" s="45" t="s">
        <v>1923</v>
      </c>
      <c r="AF138" s="45" t="s">
        <v>1924</v>
      </c>
    </row>
    <row r="139" spans="1:32" s="48" customFormat="1" ht="125.1" customHeight="1" x14ac:dyDescent="0.3">
      <c r="A139" s="114">
        <v>136</v>
      </c>
      <c r="B139" s="44" t="s">
        <v>705</v>
      </c>
      <c r="C139" s="42" t="s">
        <v>2067</v>
      </c>
      <c r="D139" s="42" t="s">
        <v>742</v>
      </c>
      <c r="E139" s="42" t="s">
        <v>744</v>
      </c>
      <c r="F139" s="42" t="s">
        <v>424</v>
      </c>
      <c r="G139" s="42" t="s">
        <v>743</v>
      </c>
      <c r="H139" s="42" t="s">
        <v>19</v>
      </c>
      <c r="I139" s="42" t="s">
        <v>745</v>
      </c>
      <c r="J139" s="42" t="s">
        <v>29</v>
      </c>
      <c r="K139" s="42" t="s">
        <v>1068</v>
      </c>
      <c r="L139" s="44">
        <v>3031</v>
      </c>
      <c r="M139" s="55">
        <v>8.2799999999999994</v>
      </c>
      <c r="N139" s="55">
        <v>31.83</v>
      </c>
      <c r="O139" s="45">
        <f t="shared" ref="O139:O148" si="92">P139*1000/M139</f>
        <v>10.503286608062091</v>
      </c>
      <c r="P139" s="46">
        <f t="shared" ref="P139:P148" si="93">N139/366</f>
        <v>8.6967213114754097E-2</v>
      </c>
      <c r="Q139" s="55">
        <v>145.18</v>
      </c>
      <c r="R139" s="45">
        <f t="shared" ref="R139:R145" si="94">S139*1000/M139</f>
        <v>47.90660225442835</v>
      </c>
      <c r="S139" s="46">
        <f t="shared" ref="S139:S145" si="95">Q139/366</f>
        <v>0.39666666666666667</v>
      </c>
      <c r="T139" s="55">
        <v>45.47</v>
      </c>
      <c r="U139" s="45">
        <f t="shared" ref="U139:U150" si="96">V139*1000/M139</f>
        <v>15.004223753332807</v>
      </c>
      <c r="V139" s="46">
        <f t="shared" ref="V139:V145" si="97">T139/366</f>
        <v>0.12423497267759563</v>
      </c>
      <c r="W139" s="55"/>
      <c r="X139" s="45"/>
      <c r="Y139" s="46"/>
      <c r="Z139" s="55"/>
      <c r="AA139" s="45"/>
      <c r="AB139" s="46"/>
      <c r="AC139" s="47">
        <v>19.387471999999999</v>
      </c>
      <c r="AD139" s="47">
        <v>51.464416999999997</v>
      </c>
      <c r="AE139" s="45" t="s">
        <v>746</v>
      </c>
      <c r="AF139" s="45" t="s">
        <v>747</v>
      </c>
    </row>
    <row r="140" spans="1:32" s="48" customFormat="1" ht="125.1" customHeight="1" x14ac:dyDescent="0.3">
      <c r="A140" s="113">
        <v>137</v>
      </c>
      <c r="B140" s="44" t="s">
        <v>712</v>
      </c>
      <c r="C140" s="42" t="s">
        <v>2544</v>
      </c>
      <c r="D140" s="42" t="s">
        <v>749</v>
      </c>
      <c r="E140" s="42" t="s">
        <v>750</v>
      </c>
      <c r="F140" s="42" t="s">
        <v>277</v>
      </c>
      <c r="G140" s="42" t="s">
        <v>751</v>
      </c>
      <c r="H140" s="42" t="s">
        <v>19</v>
      </c>
      <c r="I140" s="42" t="s">
        <v>752</v>
      </c>
      <c r="J140" s="42" t="s">
        <v>101</v>
      </c>
      <c r="K140" s="42" t="s">
        <v>1060</v>
      </c>
      <c r="L140" s="44">
        <v>69080</v>
      </c>
      <c r="M140" s="55">
        <v>188.74</v>
      </c>
      <c r="N140" s="55">
        <v>609.976</v>
      </c>
      <c r="O140" s="45">
        <f t="shared" si="92"/>
        <v>8.8301424864690823</v>
      </c>
      <c r="P140" s="46">
        <f t="shared" si="93"/>
        <v>1.6666010928961748</v>
      </c>
      <c r="Q140" s="55">
        <v>5595.58</v>
      </c>
      <c r="R140" s="45">
        <f t="shared" si="94"/>
        <v>81.002807806268891</v>
      </c>
      <c r="S140" s="46">
        <f t="shared" si="95"/>
        <v>15.288469945355191</v>
      </c>
      <c r="T140" s="55">
        <v>1081.0999999999999</v>
      </c>
      <c r="U140" s="45">
        <f t="shared" si="96"/>
        <v>15.650233848744415</v>
      </c>
      <c r="V140" s="46">
        <f t="shared" si="97"/>
        <v>2.9538251366120214</v>
      </c>
      <c r="W140" s="55"/>
      <c r="X140" s="45"/>
      <c r="Y140" s="46"/>
      <c r="Z140" s="55"/>
      <c r="AA140" s="45"/>
      <c r="AB140" s="46"/>
      <c r="AC140" s="47">
        <v>19.92925</v>
      </c>
      <c r="AD140" s="47">
        <v>51.614417000000003</v>
      </c>
      <c r="AE140" s="45" t="s">
        <v>753</v>
      </c>
      <c r="AF140" s="45" t="s">
        <v>754</v>
      </c>
    </row>
    <row r="141" spans="1:32" s="48" customFormat="1" ht="125.1" customHeight="1" x14ac:dyDescent="0.3">
      <c r="A141" s="114">
        <v>138</v>
      </c>
      <c r="B141" s="44" t="s">
        <v>719</v>
      </c>
      <c r="C141" s="42" t="s">
        <v>2068</v>
      </c>
      <c r="D141" s="42" t="s">
        <v>756</v>
      </c>
      <c r="E141" s="42" t="s">
        <v>757</v>
      </c>
      <c r="F141" s="42" t="s">
        <v>277</v>
      </c>
      <c r="G141" s="42" t="s">
        <v>751</v>
      </c>
      <c r="H141" s="42" t="s">
        <v>19</v>
      </c>
      <c r="I141" s="42" t="s">
        <v>758</v>
      </c>
      <c r="J141" s="42" t="s">
        <v>101</v>
      </c>
      <c r="K141" s="42" t="s">
        <v>1060</v>
      </c>
      <c r="L141" s="44">
        <v>165553</v>
      </c>
      <c r="M141" s="55">
        <v>452.33</v>
      </c>
      <c r="N141" s="55">
        <v>4622.24</v>
      </c>
      <c r="O141" s="45">
        <f t="shared" si="92"/>
        <v>27.920038552055725</v>
      </c>
      <c r="P141" s="46">
        <f t="shared" si="93"/>
        <v>12.629071038251366</v>
      </c>
      <c r="Q141" s="55">
        <v>19397.849999999999</v>
      </c>
      <c r="R141" s="45">
        <f t="shared" si="94"/>
        <v>117.17018584647144</v>
      </c>
      <c r="S141" s="46">
        <f t="shared" si="95"/>
        <v>52.999590163934421</v>
      </c>
      <c r="T141" s="107">
        <v>2816.06</v>
      </c>
      <c r="U141" s="45">
        <f t="shared" si="96"/>
        <v>17.010043564354522</v>
      </c>
      <c r="V141" s="46">
        <f t="shared" si="97"/>
        <v>7.6941530054644804</v>
      </c>
      <c r="W141" s="55"/>
      <c r="X141" s="45"/>
      <c r="Y141" s="46"/>
      <c r="Z141" s="55"/>
      <c r="AA141" s="45"/>
      <c r="AB141" s="46"/>
      <c r="AC141" s="47">
        <v>19.926278</v>
      </c>
      <c r="AD141" s="47">
        <v>51.590611000000003</v>
      </c>
      <c r="AE141" s="45" t="s">
        <v>759</v>
      </c>
      <c r="AF141" s="45" t="s">
        <v>760</v>
      </c>
    </row>
    <row r="142" spans="1:32" s="48" customFormat="1" ht="125.1" customHeight="1" x14ac:dyDescent="0.3">
      <c r="A142" s="113">
        <v>139</v>
      </c>
      <c r="B142" s="44" t="s">
        <v>720</v>
      </c>
      <c r="C142" s="49" t="s">
        <v>2805</v>
      </c>
      <c r="D142" s="49" t="s">
        <v>762</v>
      </c>
      <c r="E142" s="49" t="s">
        <v>763</v>
      </c>
      <c r="F142" s="49" t="s">
        <v>424</v>
      </c>
      <c r="G142" s="49" t="s">
        <v>531</v>
      </c>
      <c r="H142" s="49" t="s">
        <v>19</v>
      </c>
      <c r="I142" s="49" t="s">
        <v>764</v>
      </c>
      <c r="J142" s="49" t="s">
        <v>29</v>
      </c>
      <c r="K142" s="49" t="s">
        <v>1069</v>
      </c>
      <c r="L142" s="44">
        <v>5429</v>
      </c>
      <c r="M142" s="107">
        <v>14.8</v>
      </c>
      <c r="N142" s="107">
        <v>74.37</v>
      </c>
      <c r="O142" s="45">
        <f t="shared" si="92"/>
        <v>13.72950819672131</v>
      </c>
      <c r="P142" s="46">
        <f t="shared" si="93"/>
        <v>0.20319672131147543</v>
      </c>
      <c r="Q142" s="107">
        <v>483.11799999999999</v>
      </c>
      <c r="R142" s="45">
        <f t="shared" si="94"/>
        <v>89.188819967508479</v>
      </c>
      <c r="S142" s="46">
        <f t="shared" si="95"/>
        <v>1.3199945355191256</v>
      </c>
      <c r="T142" s="107">
        <v>154.727</v>
      </c>
      <c r="U142" s="45">
        <f t="shared" si="96"/>
        <v>28.564281494609361</v>
      </c>
      <c r="V142" s="46">
        <f t="shared" si="97"/>
        <v>0.42275136612021857</v>
      </c>
      <c r="W142" s="107"/>
      <c r="X142" s="143"/>
      <c r="Y142" s="147"/>
      <c r="Z142" s="107"/>
      <c r="AA142" s="143"/>
      <c r="AB142" s="147"/>
      <c r="AC142" s="47">
        <v>19.269722000000002</v>
      </c>
      <c r="AD142" s="47">
        <v>51.521667000000001</v>
      </c>
      <c r="AE142" s="45" t="s">
        <v>765</v>
      </c>
      <c r="AF142" s="45" t="s">
        <v>766</v>
      </c>
    </row>
    <row r="143" spans="1:32" s="48" customFormat="1" ht="125.1" customHeight="1" x14ac:dyDescent="0.3">
      <c r="A143" s="114">
        <v>140</v>
      </c>
      <c r="B143" s="44" t="s">
        <v>726</v>
      </c>
      <c r="C143" s="49" t="s">
        <v>2069</v>
      </c>
      <c r="D143" s="49" t="s">
        <v>768</v>
      </c>
      <c r="E143" s="49" t="s">
        <v>770</v>
      </c>
      <c r="F143" s="49" t="s">
        <v>405</v>
      </c>
      <c r="G143" s="49" t="s">
        <v>769</v>
      </c>
      <c r="H143" s="49" t="s">
        <v>19</v>
      </c>
      <c r="I143" s="49" t="s">
        <v>771</v>
      </c>
      <c r="J143" s="49" t="s">
        <v>101</v>
      </c>
      <c r="K143" s="49" t="s">
        <v>1088</v>
      </c>
      <c r="L143" s="50">
        <v>41418</v>
      </c>
      <c r="M143" s="107">
        <v>113.16</v>
      </c>
      <c r="N143" s="107">
        <v>1038.76</v>
      </c>
      <c r="O143" s="45">
        <f t="shared" si="92"/>
        <v>25.080788940462462</v>
      </c>
      <c r="P143" s="46">
        <f t="shared" si="93"/>
        <v>2.8381420765027321</v>
      </c>
      <c r="Q143" s="107">
        <v>2091.61</v>
      </c>
      <c r="R143" s="45">
        <f t="shared" si="94"/>
        <v>50.501779964342767</v>
      </c>
      <c r="S143" s="46">
        <f t="shared" si="95"/>
        <v>5.7147814207650276</v>
      </c>
      <c r="T143" s="107">
        <v>391.4</v>
      </c>
      <c r="U143" s="45">
        <f t="shared" si="96"/>
        <v>9.4503261497333426</v>
      </c>
      <c r="V143" s="46">
        <f t="shared" si="97"/>
        <v>1.069398907103825</v>
      </c>
      <c r="W143" s="107"/>
      <c r="X143" s="143"/>
      <c r="Y143" s="147"/>
      <c r="Z143" s="107"/>
      <c r="AA143" s="143"/>
      <c r="AB143" s="147"/>
      <c r="AC143" s="47">
        <v>20.171944</v>
      </c>
      <c r="AD143" s="47">
        <v>51.247500000000002</v>
      </c>
      <c r="AE143" s="45" t="s">
        <v>772</v>
      </c>
      <c r="AF143" s="45" t="s">
        <v>773</v>
      </c>
    </row>
    <row r="144" spans="1:32" s="48" customFormat="1" ht="125.1" customHeight="1" x14ac:dyDescent="0.3">
      <c r="A144" s="113">
        <v>141</v>
      </c>
      <c r="B144" s="44" t="s">
        <v>741</v>
      </c>
      <c r="C144" s="49" t="s">
        <v>2070</v>
      </c>
      <c r="D144" s="49" t="s">
        <v>742</v>
      </c>
      <c r="E144" s="49" t="s">
        <v>776</v>
      </c>
      <c r="F144" s="49" t="s">
        <v>424</v>
      </c>
      <c r="G144" s="49" t="s">
        <v>743</v>
      </c>
      <c r="H144" s="49" t="s">
        <v>19</v>
      </c>
      <c r="I144" s="49" t="s">
        <v>777</v>
      </c>
      <c r="J144" s="49" t="s">
        <v>29</v>
      </c>
      <c r="K144" s="42" t="s">
        <v>1068</v>
      </c>
      <c r="L144" s="50">
        <v>2023</v>
      </c>
      <c r="M144" s="107">
        <v>5.53</v>
      </c>
      <c r="N144" s="107">
        <v>22.28</v>
      </c>
      <c r="O144" s="45">
        <f t="shared" si="92"/>
        <v>11.00801391318096</v>
      </c>
      <c r="P144" s="46">
        <f t="shared" si="93"/>
        <v>6.0874316939890712E-2</v>
      </c>
      <c r="Q144" s="107">
        <v>124.09</v>
      </c>
      <c r="R144" s="45">
        <f t="shared" si="94"/>
        <v>61.309894366545123</v>
      </c>
      <c r="S144" s="46">
        <f t="shared" si="95"/>
        <v>0.33904371584699455</v>
      </c>
      <c r="T144" s="107">
        <v>24.19</v>
      </c>
      <c r="U144" s="45">
        <f t="shared" si="96"/>
        <v>11.951699127461733</v>
      </c>
      <c r="V144" s="46">
        <f t="shared" si="97"/>
        <v>6.6092896174863386E-2</v>
      </c>
      <c r="W144" s="107"/>
      <c r="X144" s="143"/>
      <c r="Y144" s="147"/>
      <c r="Z144" s="107"/>
      <c r="AA144" s="143"/>
      <c r="AB144" s="147"/>
      <c r="AC144" s="47">
        <v>19.387471999999999</v>
      </c>
      <c r="AD144" s="47">
        <v>51.464416999999997</v>
      </c>
      <c r="AE144" s="45" t="s">
        <v>746</v>
      </c>
      <c r="AF144" s="45" t="s">
        <v>747</v>
      </c>
    </row>
    <row r="145" spans="1:32" s="48" customFormat="1" ht="125.1" customHeight="1" x14ac:dyDescent="0.3">
      <c r="A145" s="114">
        <v>142</v>
      </c>
      <c r="B145" s="44" t="s">
        <v>748</v>
      </c>
      <c r="C145" s="49" t="s">
        <v>2545</v>
      </c>
      <c r="D145" s="49" t="s">
        <v>779</v>
      </c>
      <c r="E145" s="49" t="s">
        <v>780</v>
      </c>
      <c r="F145" s="49" t="s">
        <v>424</v>
      </c>
      <c r="G145" s="49" t="s">
        <v>628</v>
      </c>
      <c r="H145" s="49" t="s">
        <v>19</v>
      </c>
      <c r="I145" s="49" t="s">
        <v>781</v>
      </c>
      <c r="J145" s="49" t="s">
        <v>29</v>
      </c>
      <c r="K145" s="54" t="s">
        <v>1075</v>
      </c>
      <c r="L145" s="50">
        <v>196100</v>
      </c>
      <c r="M145" s="107">
        <v>535.79</v>
      </c>
      <c r="N145" s="107">
        <v>1535.46</v>
      </c>
      <c r="O145" s="45">
        <f t="shared" si="92"/>
        <v>7.8300190403690708</v>
      </c>
      <c r="P145" s="46">
        <f t="shared" si="93"/>
        <v>4.1952459016393444</v>
      </c>
      <c r="Q145" s="107">
        <v>6510.52</v>
      </c>
      <c r="R145" s="45">
        <f t="shared" si="94"/>
        <v>33.200145599822619</v>
      </c>
      <c r="S145" s="46">
        <f t="shared" si="95"/>
        <v>17.788306010928963</v>
      </c>
      <c r="T145" s="107">
        <v>2400.2640000000001</v>
      </c>
      <c r="U145" s="45">
        <f t="shared" si="96"/>
        <v>12.240053678970751</v>
      </c>
      <c r="V145" s="46">
        <f t="shared" si="97"/>
        <v>6.5580983606557384</v>
      </c>
      <c r="W145" s="107"/>
      <c r="X145" s="143"/>
      <c r="Y145" s="147"/>
      <c r="Z145" s="107"/>
      <c r="AA145" s="143"/>
      <c r="AB145" s="147"/>
      <c r="AC145" s="51">
        <v>18.980722</v>
      </c>
      <c r="AD145" s="51">
        <v>51.329805999999998</v>
      </c>
      <c r="AE145" s="45" t="s">
        <v>782</v>
      </c>
      <c r="AF145" s="45" t="s">
        <v>783</v>
      </c>
    </row>
    <row r="146" spans="1:32" s="48" customFormat="1" ht="125.1" customHeight="1" x14ac:dyDescent="0.3">
      <c r="A146" s="113">
        <v>143</v>
      </c>
      <c r="B146" s="44" t="s">
        <v>755</v>
      </c>
      <c r="C146" s="49" t="s">
        <v>2071</v>
      </c>
      <c r="D146" s="49" t="s">
        <v>785</v>
      </c>
      <c r="E146" s="49" t="s">
        <v>787</v>
      </c>
      <c r="F146" s="49" t="s">
        <v>269</v>
      </c>
      <c r="G146" s="49" t="s">
        <v>786</v>
      </c>
      <c r="H146" s="49" t="s">
        <v>19</v>
      </c>
      <c r="I146" s="49" t="s">
        <v>788</v>
      </c>
      <c r="J146" s="49" t="s">
        <v>101</v>
      </c>
      <c r="K146" s="49"/>
      <c r="L146" s="50">
        <v>3500</v>
      </c>
      <c r="M146" s="107">
        <v>9.5</v>
      </c>
      <c r="N146" s="107">
        <v>139.5</v>
      </c>
      <c r="O146" s="45">
        <f t="shared" si="92"/>
        <v>40.120793787748056</v>
      </c>
      <c r="P146" s="46">
        <f t="shared" si="93"/>
        <v>0.38114754098360654</v>
      </c>
      <c r="Q146" s="107"/>
      <c r="R146" s="45"/>
      <c r="S146" s="46"/>
      <c r="T146" s="107">
        <v>202.7</v>
      </c>
      <c r="U146" s="45">
        <f t="shared" si="96"/>
        <v>58.457101658255219</v>
      </c>
      <c r="V146" s="46">
        <f>T146/365</f>
        <v>0.55534246575342461</v>
      </c>
      <c r="W146" s="107"/>
      <c r="X146" s="143"/>
      <c r="Y146" s="147"/>
      <c r="Z146" s="107"/>
      <c r="AA146" s="143"/>
      <c r="AB146" s="147"/>
      <c r="AC146" s="51">
        <v>19.807835000000001</v>
      </c>
      <c r="AD146" s="51">
        <v>51.184615999999998</v>
      </c>
      <c r="AE146" s="45" t="s">
        <v>1096</v>
      </c>
      <c r="AF146" s="45" t="s">
        <v>1097</v>
      </c>
    </row>
    <row r="147" spans="1:32" s="48" customFormat="1" ht="125.1" customHeight="1" x14ac:dyDescent="0.3">
      <c r="A147" s="114">
        <v>144</v>
      </c>
      <c r="B147" s="44" t="s">
        <v>761</v>
      </c>
      <c r="C147" s="49" t="s">
        <v>2072</v>
      </c>
      <c r="D147" s="49" t="s">
        <v>790</v>
      </c>
      <c r="E147" s="49" t="s">
        <v>792</v>
      </c>
      <c r="F147" s="49" t="s">
        <v>405</v>
      </c>
      <c r="G147" s="49" t="s">
        <v>791</v>
      </c>
      <c r="H147" s="49" t="s">
        <v>19</v>
      </c>
      <c r="I147" s="49" t="s">
        <v>793</v>
      </c>
      <c r="J147" s="49" t="s">
        <v>101</v>
      </c>
      <c r="K147" s="49" t="s">
        <v>1081</v>
      </c>
      <c r="L147" s="50">
        <v>88551</v>
      </c>
      <c r="M147" s="107">
        <v>241.9</v>
      </c>
      <c r="N147" s="107">
        <v>294.43200000000002</v>
      </c>
      <c r="O147" s="45">
        <f t="shared" si="92"/>
        <v>3.3255850202291963</v>
      </c>
      <c r="P147" s="46">
        <f t="shared" si="93"/>
        <v>0.80445901639344264</v>
      </c>
      <c r="Q147" s="107">
        <v>2176.1410000000001</v>
      </c>
      <c r="R147" s="45">
        <f>S147*1000/M147</f>
        <v>24.579332108964323</v>
      </c>
      <c r="S147" s="46">
        <f>Q147/366</f>
        <v>5.9457404371584701</v>
      </c>
      <c r="T147" s="107">
        <v>533.52</v>
      </c>
      <c r="U147" s="45">
        <f t="shared" si="96"/>
        <v>6.0260641506109414</v>
      </c>
      <c r="V147" s="46">
        <f>T147/366</f>
        <v>1.4577049180327868</v>
      </c>
      <c r="W147" s="107"/>
      <c r="X147" s="143"/>
      <c r="Y147" s="147"/>
      <c r="Z147" s="107"/>
      <c r="AA147" s="143"/>
      <c r="AB147" s="147"/>
      <c r="AC147" s="51">
        <v>20.018678000000001</v>
      </c>
      <c r="AD147" s="51">
        <v>51.369053000000001</v>
      </c>
      <c r="AE147" s="45" t="s">
        <v>794</v>
      </c>
      <c r="AF147" s="45" t="s">
        <v>795</v>
      </c>
    </row>
    <row r="148" spans="1:32" s="48" customFormat="1" ht="125.1" customHeight="1" x14ac:dyDescent="0.3">
      <c r="A148" s="113">
        <v>145</v>
      </c>
      <c r="B148" s="44" t="s">
        <v>767</v>
      </c>
      <c r="C148" s="49" t="s">
        <v>2546</v>
      </c>
      <c r="D148" s="49" t="s">
        <v>797</v>
      </c>
      <c r="E148" s="49" t="s">
        <v>798</v>
      </c>
      <c r="F148" s="49" t="s">
        <v>261</v>
      </c>
      <c r="G148" s="49" t="s">
        <v>799</v>
      </c>
      <c r="H148" s="49" t="s">
        <v>19</v>
      </c>
      <c r="I148" s="42" t="s">
        <v>800</v>
      </c>
      <c r="J148" s="49" t="s">
        <v>29</v>
      </c>
      <c r="K148" s="49"/>
      <c r="L148" s="50">
        <v>5200</v>
      </c>
      <c r="M148" s="107">
        <v>14.21</v>
      </c>
      <c r="N148" s="107">
        <v>144.30000000000001</v>
      </c>
      <c r="O148" s="45">
        <f t="shared" si="92"/>
        <v>27.745411335817536</v>
      </c>
      <c r="P148" s="46">
        <f t="shared" si="93"/>
        <v>0.39426229508196725</v>
      </c>
      <c r="Q148" s="107">
        <v>523.9</v>
      </c>
      <c r="R148" s="45">
        <f>S148*1000/M148</f>
        <v>100.73334025526546</v>
      </c>
      <c r="S148" s="46">
        <f>Q148/366</f>
        <v>1.4314207650273223</v>
      </c>
      <c r="T148" s="55">
        <v>120.9</v>
      </c>
      <c r="U148" s="45">
        <f t="shared" si="96"/>
        <v>23.246155443522799</v>
      </c>
      <c r="V148" s="46">
        <f>T148/366</f>
        <v>0.33032786885245902</v>
      </c>
      <c r="W148" s="55"/>
      <c r="X148" s="45"/>
      <c r="Y148" s="46"/>
      <c r="Z148" s="55"/>
      <c r="AA148" s="45"/>
      <c r="AB148" s="46"/>
      <c r="AC148" s="57">
        <v>19.459527999999999</v>
      </c>
      <c r="AD148" s="57">
        <v>51.133417000000001</v>
      </c>
      <c r="AE148" s="45" t="s">
        <v>801</v>
      </c>
      <c r="AF148" s="45" t="s">
        <v>802</v>
      </c>
    </row>
    <row r="149" spans="1:32" s="48" customFormat="1" ht="125.1" customHeight="1" x14ac:dyDescent="0.3">
      <c r="A149" s="114">
        <v>146</v>
      </c>
      <c r="B149" s="44" t="s">
        <v>774</v>
      </c>
      <c r="C149" s="49" t="s">
        <v>2806</v>
      </c>
      <c r="D149" s="49" t="s">
        <v>797</v>
      </c>
      <c r="E149" s="49" t="s">
        <v>804</v>
      </c>
      <c r="F149" s="49" t="s">
        <v>261</v>
      </c>
      <c r="G149" s="49" t="s">
        <v>799</v>
      </c>
      <c r="H149" s="42" t="s">
        <v>102</v>
      </c>
      <c r="I149" s="42" t="s">
        <v>805</v>
      </c>
      <c r="J149" s="49" t="s">
        <v>29</v>
      </c>
      <c r="K149" s="54" t="s">
        <v>1073</v>
      </c>
      <c r="L149" s="50">
        <v>4463</v>
      </c>
      <c r="M149" s="107">
        <v>12.19</v>
      </c>
      <c r="N149" s="107"/>
      <c r="O149" s="45"/>
      <c r="P149" s="46"/>
      <c r="Q149" s="107"/>
      <c r="R149" s="45"/>
      <c r="S149" s="46"/>
      <c r="T149" s="55">
        <v>76.760000000000005</v>
      </c>
      <c r="U149" s="45">
        <f t="shared" si="96"/>
        <v>17.204821653509779</v>
      </c>
      <c r="V149" s="46">
        <f>T149/366</f>
        <v>0.20972677595628417</v>
      </c>
      <c r="W149" s="55"/>
      <c r="X149" s="45"/>
      <c r="Y149" s="46"/>
      <c r="Z149" s="55"/>
      <c r="AA149" s="45"/>
      <c r="AB149" s="46"/>
      <c r="AC149" s="57">
        <v>19.43225</v>
      </c>
      <c r="AD149" s="57">
        <v>51.134889000000001</v>
      </c>
      <c r="AE149" s="45" t="s">
        <v>806</v>
      </c>
      <c r="AF149" s="45" t="s">
        <v>807</v>
      </c>
    </row>
    <row r="150" spans="1:32" s="48" customFormat="1" ht="125.1" customHeight="1" x14ac:dyDescent="0.3">
      <c r="A150" s="113">
        <v>147</v>
      </c>
      <c r="B150" s="44" t="s">
        <v>775</v>
      </c>
      <c r="C150" s="49" t="s">
        <v>2073</v>
      </c>
      <c r="D150" s="49" t="s">
        <v>797</v>
      </c>
      <c r="E150" s="49" t="s">
        <v>809</v>
      </c>
      <c r="F150" s="49" t="s">
        <v>261</v>
      </c>
      <c r="G150" s="49" t="s">
        <v>799</v>
      </c>
      <c r="H150" s="49" t="s">
        <v>19</v>
      </c>
      <c r="I150" s="49" t="s">
        <v>810</v>
      </c>
      <c r="J150" s="49" t="s">
        <v>29</v>
      </c>
      <c r="K150" s="54" t="s">
        <v>1073</v>
      </c>
      <c r="L150" s="50">
        <v>49469</v>
      </c>
      <c r="M150" s="107">
        <v>135.19999999999999</v>
      </c>
      <c r="N150" s="107">
        <v>755.77</v>
      </c>
      <c r="O150" s="45">
        <f>P150*1000/M150</f>
        <v>15.273264461473792</v>
      </c>
      <c r="P150" s="46">
        <f>N150/366</f>
        <v>2.0649453551912567</v>
      </c>
      <c r="Q150" s="107">
        <v>3586.5</v>
      </c>
      <c r="R150" s="45">
        <f>S150*1000/M150</f>
        <v>72.479144436899787</v>
      </c>
      <c r="S150" s="46">
        <f>Q150/366</f>
        <v>9.7991803278688518</v>
      </c>
      <c r="T150" s="107">
        <v>593.32799999999997</v>
      </c>
      <c r="U150" s="45">
        <f t="shared" si="96"/>
        <v>11.99049374333107</v>
      </c>
      <c r="V150" s="46">
        <f>T150/366</f>
        <v>1.6211147540983606</v>
      </c>
      <c r="W150" s="107"/>
      <c r="X150" s="143"/>
      <c r="Y150" s="147"/>
      <c r="Z150" s="107"/>
      <c r="AA150" s="143"/>
      <c r="AB150" s="147"/>
      <c r="AC150" s="51">
        <v>19.395499999999998</v>
      </c>
      <c r="AD150" s="51">
        <v>51.149527999999997</v>
      </c>
      <c r="AE150" s="45" t="s">
        <v>811</v>
      </c>
      <c r="AF150" s="45" t="s">
        <v>812</v>
      </c>
    </row>
    <row r="151" spans="1:32" s="48" customFormat="1" ht="125.1" customHeight="1" x14ac:dyDescent="0.3">
      <c r="A151" s="114">
        <v>148</v>
      </c>
      <c r="B151" s="44" t="s">
        <v>778</v>
      </c>
      <c r="C151" s="42" t="s">
        <v>2547</v>
      </c>
      <c r="D151" s="42" t="s">
        <v>814</v>
      </c>
      <c r="E151" s="42" t="s">
        <v>815</v>
      </c>
      <c r="F151" s="42" t="s">
        <v>261</v>
      </c>
      <c r="G151" s="42" t="s">
        <v>487</v>
      </c>
      <c r="H151" s="42" t="s">
        <v>102</v>
      </c>
      <c r="I151" s="42" t="s">
        <v>800</v>
      </c>
      <c r="J151" s="42" t="s">
        <v>29</v>
      </c>
      <c r="K151" s="44"/>
      <c r="L151" s="55">
        <v>45094</v>
      </c>
      <c r="M151" s="55">
        <v>148</v>
      </c>
      <c r="N151" s="55"/>
      <c r="O151" s="45"/>
      <c r="P151" s="46"/>
      <c r="Q151" s="55"/>
      <c r="R151" s="45"/>
      <c r="S151" s="46"/>
      <c r="T151" s="55"/>
      <c r="U151" s="45"/>
      <c r="V151" s="46"/>
      <c r="W151" s="55"/>
      <c r="X151" s="45"/>
      <c r="Y151" s="46"/>
      <c r="Z151" s="55"/>
      <c r="AA151" s="45"/>
      <c r="AB151" s="46"/>
      <c r="AC151" s="47">
        <v>19.481639000000001</v>
      </c>
      <c r="AD151" s="47">
        <v>51.244722000000003</v>
      </c>
      <c r="AE151" s="45" t="s">
        <v>816</v>
      </c>
      <c r="AF151" s="45" t="s">
        <v>817</v>
      </c>
    </row>
    <row r="152" spans="1:32" s="48" customFormat="1" ht="125.1" customHeight="1" x14ac:dyDescent="0.3">
      <c r="A152" s="113">
        <v>149</v>
      </c>
      <c r="B152" s="44" t="s">
        <v>784</v>
      </c>
      <c r="C152" s="42" t="s">
        <v>2548</v>
      </c>
      <c r="D152" s="42" t="s">
        <v>819</v>
      </c>
      <c r="E152" s="42" t="s">
        <v>820</v>
      </c>
      <c r="F152" s="42" t="s">
        <v>261</v>
      </c>
      <c r="G152" s="42" t="s">
        <v>295</v>
      </c>
      <c r="H152" s="42" t="s">
        <v>19</v>
      </c>
      <c r="I152" s="42" t="s">
        <v>821</v>
      </c>
      <c r="J152" s="42" t="s">
        <v>101</v>
      </c>
      <c r="K152" s="42" t="s">
        <v>1086</v>
      </c>
      <c r="L152" s="44">
        <v>39135</v>
      </c>
      <c r="M152" s="55">
        <v>106.93</v>
      </c>
      <c r="N152" s="55">
        <v>436.75</v>
      </c>
      <c r="O152" s="45">
        <f>P152*1000/M152</f>
        <v>11.159693359477805</v>
      </c>
      <c r="P152" s="46">
        <f>N152/366</f>
        <v>1.1933060109289617</v>
      </c>
      <c r="Q152" s="55">
        <v>1891.395</v>
      </c>
      <c r="R152" s="45">
        <f>S152*1000/M152</f>
        <v>48.328307319174641</v>
      </c>
      <c r="S152" s="46">
        <f>Q152/366</f>
        <v>5.1677459016393446</v>
      </c>
      <c r="T152" s="55">
        <v>717.34500000000003</v>
      </c>
      <c r="U152" s="45">
        <f t="shared" ref="U152:U159" si="98">V152*1000/M152</f>
        <v>18.329365158453591</v>
      </c>
      <c r="V152" s="46">
        <f t="shared" ref="V152:V158" si="99">T152/366</f>
        <v>1.9599590163934426</v>
      </c>
      <c r="W152" s="54"/>
      <c r="X152" s="43"/>
      <c r="Y152" s="56"/>
      <c r="Z152" s="54"/>
      <c r="AA152" s="43"/>
      <c r="AB152" s="56"/>
      <c r="AC152" s="47">
        <v>19.718889000000001</v>
      </c>
      <c r="AD152" s="47">
        <v>51.050139000000001</v>
      </c>
      <c r="AE152" s="45" t="s">
        <v>822</v>
      </c>
      <c r="AF152" s="45" t="s">
        <v>823</v>
      </c>
    </row>
    <row r="153" spans="1:32" s="48" customFormat="1" ht="125.1" customHeight="1" x14ac:dyDescent="0.3">
      <c r="A153" s="114">
        <v>150</v>
      </c>
      <c r="B153" s="44" t="s">
        <v>789</v>
      </c>
      <c r="C153" s="42" t="s">
        <v>2683</v>
      </c>
      <c r="D153" s="42" t="s">
        <v>825</v>
      </c>
      <c r="E153" s="42" t="s">
        <v>826</v>
      </c>
      <c r="F153" s="42" t="s">
        <v>47</v>
      </c>
      <c r="G153" s="42" t="s">
        <v>302</v>
      </c>
      <c r="H153" s="42" t="s">
        <v>102</v>
      </c>
      <c r="I153" s="42" t="s">
        <v>827</v>
      </c>
      <c r="J153" s="42" t="s">
        <v>36</v>
      </c>
      <c r="K153" s="42" t="s">
        <v>1050</v>
      </c>
      <c r="L153" s="44">
        <v>13198</v>
      </c>
      <c r="M153" s="55">
        <v>36.06</v>
      </c>
      <c r="N153" s="55">
        <v>65.989999999999995</v>
      </c>
      <c r="O153" s="45">
        <f>P153*1000/M153</f>
        <v>5.0000151538571105</v>
      </c>
      <c r="P153" s="46">
        <f>N153/366</f>
        <v>0.18030054644808741</v>
      </c>
      <c r="Q153" s="55">
        <v>154.416</v>
      </c>
      <c r="R153" s="45">
        <f>S153*1000/M153</f>
        <v>11.699989998454305</v>
      </c>
      <c r="S153" s="46">
        <f>Q153/366</f>
        <v>0.42190163934426228</v>
      </c>
      <c r="T153" s="55">
        <v>93.705799999999996</v>
      </c>
      <c r="U153" s="45">
        <f t="shared" si="98"/>
        <v>7.1000215184770976</v>
      </c>
      <c r="V153" s="46">
        <f t="shared" si="99"/>
        <v>0.25602677595628415</v>
      </c>
      <c r="W153" s="55"/>
      <c r="X153" s="45"/>
      <c r="Y153" s="46"/>
      <c r="Z153" s="55"/>
      <c r="AA153" s="45"/>
      <c r="AB153" s="46"/>
      <c r="AC153" s="47">
        <v>19.810444</v>
      </c>
      <c r="AD153" s="47">
        <v>51.744360999999998</v>
      </c>
      <c r="AE153" s="45" t="s">
        <v>828</v>
      </c>
      <c r="AF153" s="45" t="s">
        <v>829</v>
      </c>
    </row>
    <row r="154" spans="1:32" s="48" customFormat="1" ht="125.1" customHeight="1" x14ac:dyDescent="0.3">
      <c r="A154" s="113">
        <v>151</v>
      </c>
      <c r="B154" s="44" t="s">
        <v>796</v>
      </c>
      <c r="C154" s="42" t="s">
        <v>2549</v>
      </c>
      <c r="D154" s="42" t="s">
        <v>1011</v>
      </c>
      <c r="E154" s="42" t="s">
        <v>831</v>
      </c>
      <c r="F154" s="42" t="s">
        <v>47</v>
      </c>
      <c r="G154" s="42" t="s">
        <v>302</v>
      </c>
      <c r="H154" s="42" t="s">
        <v>19</v>
      </c>
      <c r="I154" s="59" t="s">
        <v>832</v>
      </c>
      <c r="J154" s="59" t="s">
        <v>36</v>
      </c>
      <c r="K154" s="42" t="s">
        <v>1050</v>
      </c>
      <c r="L154" s="44">
        <v>52641</v>
      </c>
      <c r="M154" s="55">
        <v>143.83000000000001</v>
      </c>
      <c r="N154" s="55">
        <v>357.95</v>
      </c>
      <c r="O154" s="45">
        <f>P154*1000/M154</f>
        <v>6.7997320759290432</v>
      </c>
      <c r="P154" s="46">
        <f>N154/366</f>
        <v>0.97800546448087433</v>
      </c>
      <c r="Q154" s="55">
        <v>3263.74</v>
      </c>
      <c r="R154" s="45">
        <f>S154*1000/M154</f>
        <v>61.999043345418777</v>
      </c>
      <c r="S154" s="46">
        <f>Q154/366</f>
        <v>8.9173224043715837</v>
      </c>
      <c r="T154" s="55">
        <v>389.54</v>
      </c>
      <c r="U154" s="45">
        <f t="shared" si="98"/>
        <v>7.3998257657700783</v>
      </c>
      <c r="V154" s="46">
        <f t="shared" si="99"/>
        <v>1.0643169398907104</v>
      </c>
      <c r="W154" s="140"/>
      <c r="X154" s="144"/>
      <c r="Y154" s="148"/>
      <c r="Z154" s="140"/>
      <c r="AA154" s="144"/>
      <c r="AB154" s="148"/>
      <c r="AC154" s="47">
        <v>19.800083000000001</v>
      </c>
      <c r="AD154" s="47">
        <v>51.762</v>
      </c>
      <c r="AE154" s="45" t="s">
        <v>833</v>
      </c>
      <c r="AF154" s="45" t="s">
        <v>834</v>
      </c>
    </row>
    <row r="155" spans="1:32" s="48" customFormat="1" ht="125.1" customHeight="1" x14ac:dyDescent="0.3">
      <c r="A155" s="114">
        <v>152</v>
      </c>
      <c r="B155" s="44" t="s">
        <v>803</v>
      </c>
      <c r="C155" s="49" t="s">
        <v>2550</v>
      </c>
      <c r="D155" s="42" t="s">
        <v>836</v>
      </c>
      <c r="E155" s="42" t="s">
        <v>837</v>
      </c>
      <c r="F155" s="42" t="s">
        <v>269</v>
      </c>
      <c r="G155" s="49" t="s">
        <v>838</v>
      </c>
      <c r="H155" s="42" t="s">
        <v>19</v>
      </c>
      <c r="I155" s="42" t="s">
        <v>839</v>
      </c>
      <c r="J155" s="42" t="s">
        <v>29</v>
      </c>
      <c r="K155" s="42" t="s">
        <v>1068</v>
      </c>
      <c r="L155" s="44">
        <v>18179</v>
      </c>
      <c r="M155" s="55">
        <v>49.67</v>
      </c>
      <c r="N155" s="55">
        <v>526.96</v>
      </c>
      <c r="O155" s="45">
        <f>P155*1000/M155</f>
        <v>28.986942234045245</v>
      </c>
      <c r="P155" s="46">
        <f>N155/366</f>
        <v>1.4397814207650275</v>
      </c>
      <c r="Q155" s="55">
        <v>2307.7199999999998</v>
      </c>
      <c r="R155" s="45">
        <f>S155*1000/M155</f>
        <v>126.94274011756279</v>
      </c>
      <c r="S155" s="46">
        <f>Q155/366</f>
        <v>6.3052459016393438</v>
      </c>
      <c r="T155" s="61">
        <v>563.30100000000004</v>
      </c>
      <c r="U155" s="45">
        <f t="shared" si="98"/>
        <v>30.985982896955974</v>
      </c>
      <c r="V155" s="46">
        <f t="shared" si="99"/>
        <v>1.5390737704918034</v>
      </c>
      <c r="W155" s="140"/>
      <c r="X155" s="144"/>
      <c r="Y155" s="148"/>
      <c r="Z155" s="140"/>
      <c r="AA155" s="144"/>
      <c r="AB155" s="148"/>
      <c r="AC155" s="60">
        <v>19.525694000000001</v>
      </c>
      <c r="AD155" s="60">
        <v>51.482388999999998</v>
      </c>
      <c r="AE155" s="45" t="s">
        <v>840</v>
      </c>
      <c r="AF155" s="45" t="s">
        <v>841</v>
      </c>
    </row>
    <row r="156" spans="1:32" s="48" customFormat="1" ht="125.1" customHeight="1" x14ac:dyDescent="0.3">
      <c r="A156" s="113">
        <v>153</v>
      </c>
      <c r="B156" s="44" t="s">
        <v>808</v>
      </c>
      <c r="C156" s="49" t="s">
        <v>2074</v>
      </c>
      <c r="D156" s="49" t="s">
        <v>843</v>
      </c>
      <c r="E156" s="49" t="s">
        <v>845</v>
      </c>
      <c r="F156" s="49" t="s">
        <v>277</v>
      </c>
      <c r="G156" s="49" t="s">
        <v>844</v>
      </c>
      <c r="H156" s="49" t="s">
        <v>19</v>
      </c>
      <c r="I156" s="49" t="s">
        <v>846</v>
      </c>
      <c r="J156" s="49" t="s">
        <v>36</v>
      </c>
      <c r="K156" s="42" t="s">
        <v>1084</v>
      </c>
      <c r="L156" s="50">
        <v>32263</v>
      </c>
      <c r="M156" s="107">
        <v>88.15</v>
      </c>
      <c r="N156" s="107">
        <v>751.72799999999995</v>
      </c>
      <c r="O156" s="45">
        <f>P156*1000/M156</f>
        <v>23.300075318709723</v>
      </c>
      <c r="P156" s="46">
        <f>N156/366</f>
        <v>2.0539016393442622</v>
      </c>
      <c r="Q156" s="55">
        <v>3258.5630000000001</v>
      </c>
      <c r="R156" s="45">
        <f>S156*1000/M156</f>
        <v>101.00031305307333</v>
      </c>
      <c r="S156" s="46">
        <f>Q156/366</f>
        <v>8.9031775956284154</v>
      </c>
      <c r="T156" s="55">
        <v>696.88080000000002</v>
      </c>
      <c r="U156" s="45">
        <f t="shared" si="98"/>
        <v>21.600066949964198</v>
      </c>
      <c r="V156" s="46">
        <f t="shared" si="99"/>
        <v>1.9040459016393443</v>
      </c>
      <c r="W156" s="55"/>
      <c r="X156" s="143"/>
      <c r="Y156" s="147"/>
      <c r="Z156" s="107"/>
      <c r="AA156" s="143"/>
      <c r="AB156" s="147"/>
      <c r="AC156" s="51">
        <v>20.037777999999999</v>
      </c>
      <c r="AD156" s="51">
        <v>51.714444399999998</v>
      </c>
      <c r="AE156" s="45" t="s">
        <v>847</v>
      </c>
      <c r="AF156" s="45" t="s">
        <v>848</v>
      </c>
    </row>
    <row r="157" spans="1:32" s="48" customFormat="1" ht="125.1" customHeight="1" x14ac:dyDescent="0.3">
      <c r="A157" s="114">
        <v>154</v>
      </c>
      <c r="B157" s="44" t="s">
        <v>813</v>
      </c>
      <c r="C157" s="49" t="s">
        <v>2684</v>
      </c>
      <c r="D157" s="49" t="s">
        <v>1027</v>
      </c>
      <c r="E157" s="49" t="s">
        <v>850</v>
      </c>
      <c r="F157" s="49" t="s">
        <v>269</v>
      </c>
      <c r="G157" s="49" t="s">
        <v>838</v>
      </c>
      <c r="H157" s="49" t="s">
        <v>102</v>
      </c>
      <c r="I157" s="49" t="s">
        <v>851</v>
      </c>
      <c r="J157" s="49" t="s">
        <v>101</v>
      </c>
      <c r="K157" s="42" t="s">
        <v>1053</v>
      </c>
      <c r="L157" s="50">
        <v>7409</v>
      </c>
      <c r="M157" s="107">
        <v>20.2</v>
      </c>
      <c r="N157" s="107"/>
      <c r="O157" s="45"/>
      <c r="P157" s="46"/>
      <c r="Q157" s="55"/>
      <c r="R157" s="45"/>
      <c r="S157" s="46"/>
      <c r="T157" s="55">
        <v>50.83</v>
      </c>
      <c r="U157" s="45">
        <f t="shared" si="98"/>
        <v>6.8752367039982687</v>
      </c>
      <c r="V157" s="46">
        <f t="shared" si="99"/>
        <v>0.13887978142076501</v>
      </c>
      <c r="W157" s="55"/>
      <c r="X157" s="143"/>
      <c r="Y157" s="147"/>
      <c r="Z157" s="107"/>
      <c r="AA157" s="143"/>
      <c r="AB157" s="147"/>
      <c r="AC157" s="51">
        <v>19.596471999999999</v>
      </c>
      <c r="AD157" s="51">
        <v>51.456249999999997</v>
      </c>
      <c r="AE157" s="45" t="s">
        <v>852</v>
      </c>
      <c r="AF157" s="45" t="s">
        <v>853</v>
      </c>
    </row>
    <row r="158" spans="1:32" s="48" customFormat="1" ht="125.1" customHeight="1" x14ac:dyDescent="0.3">
      <c r="A158" s="113">
        <v>155</v>
      </c>
      <c r="B158" s="44" t="s">
        <v>818</v>
      </c>
      <c r="C158" s="49" t="s">
        <v>2685</v>
      </c>
      <c r="D158" s="49" t="s">
        <v>1028</v>
      </c>
      <c r="E158" s="49" t="s">
        <v>855</v>
      </c>
      <c r="F158" s="49" t="s">
        <v>269</v>
      </c>
      <c r="G158" s="49" t="s">
        <v>838</v>
      </c>
      <c r="H158" s="49" t="s">
        <v>102</v>
      </c>
      <c r="I158" s="49" t="s">
        <v>856</v>
      </c>
      <c r="J158" s="49" t="s">
        <v>29</v>
      </c>
      <c r="K158" s="42" t="s">
        <v>1068</v>
      </c>
      <c r="L158" s="50">
        <v>6578</v>
      </c>
      <c r="M158" s="107">
        <v>17.97</v>
      </c>
      <c r="N158" s="107"/>
      <c r="O158" s="45"/>
      <c r="P158" s="46"/>
      <c r="Q158" s="55"/>
      <c r="R158" s="45"/>
      <c r="S158" s="46"/>
      <c r="T158" s="55">
        <v>59.965000000000003</v>
      </c>
      <c r="U158" s="45">
        <f t="shared" si="98"/>
        <v>9.1173510191545724</v>
      </c>
      <c r="V158" s="46">
        <f t="shared" si="99"/>
        <v>0.16383879781420765</v>
      </c>
      <c r="W158" s="55"/>
      <c r="X158" s="143"/>
      <c r="Y158" s="147"/>
      <c r="Z158" s="107"/>
      <c r="AA158" s="143"/>
      <c r="AB158" s="147"/>
      <c r="AC158" s="51">
        <v>19.539860999999998</v>
      </c>
      <c r="AD158" s="51">
        <v>51.460222000000002</v>
      </c>
      <c r="AE158" s="45" t="s">
        <v>857</v>
      </c>
      <c r="AF158" s="45" t="s">
        <v>858</v>
      </c>
    </row>
    <row r="159" spans="1:32" s="48" customFormat="1" ht="125.1" customHeight="1" x14ac:dyDescent="0.3">
      <c r="A159" s="114">
        <v>156</v>
      </c>
      <c r="B159" s="44" t="s">
        <v>1000</v>
      </c>
      <c r="C159" s="49" t="s">
        <v>2075</v>
      </c>
      <c r="D159" s="42" t="s">
        <v>2076</v>
      </c>
      <c r="E159" s="42" t="s">
        <v>860</v>
      </c>
      <c r="F159" s="49" t="s">
        <v>269</v>
      </c>
      <c r="G159" s="42" t="s">
        <v>595</v>
      </c>
      <c r="H159" s="42" t="s">
        <v>19</v>
      </c>
      <c r="I159" s="42" t="s">
        <v>861</v>
      </c>
      <c r="J159" s="49" t="s">
        <v>101</v>
      </c>
      <c r="K159" s="42" t="s">
        <v>1058</v>
      </c>
      <c r="L159" s="44">
        <v>52006</v>
      </c>
      <c r="M159" s="55">
        <v>142.47999999999999</v>
      </c>
      <c r="N159" s="55">
        <v>115.71299999999999</v>
      </c>
      <c r="O159" s="45">
        <f>P159*1000/M159</f>
        <v>2.225027497250275</v>
      </c>
      <c r="P159" s="46">
        <f>N159/365</f>
        <v>0.31702191780821914</v>
      </c>
      <c r="Q159" s="55">
        <v>1703.1959999999999</v>
      </c>
      <c r="R159" s="45">
        <f>S159*1000/M159</f>
        <v>32.750494181351101</v>
      </c>
      <c r="S159" s="46">
        <f>Q159/365</f>
        <v>4.6662904109589043</v>
      </c>
      <c r="T159" s="61">
        <v>169.01900000000001</v>
      </c>
      <c r="U159" s="45">
        <f t="shared" si="98"/>
        <v>3.2500403805773272</v>
      </c>
      <c r="V159" s="46">
        <f>T159/365</f>
        <v>0.46306575342465756</v>
      </c>
      <c r="W159" s="140"/>
      <c r="X159" s="144"/>
      <c r="Y159" s="148"/>
      <c r="Z159" s="140"/>
      <c r="AA159" s="144"/>
      <c r="AB159" s="148"/>
      <c r="AC159" s="57">
        <v>19.582916999999998</v>
      </c>
      <c r="AD159" s="57">
        <v>51.272472</v>
      </c>
      <c r="AE159" s="45" t="s">
        <v>862</v>
      </c>
      <c r="AF159" s="45" t="s">
        <v>863</v>
      </c>
    </row>
    <row r="160" spans="1:32" s="48" customFormat="1" ht="125.1" customHeight="1" x14ac:dyDescent="0.3">
      <c r="A160" s="113">
        <v>157</v>
      </c>
      <c r="B160" s="44" t="s">
        <v>1001</v>
      </c>
      <c r="C160" s="42" t="s">
        <v>2077</v>
      </c>
      <c r="D160" s="42" t="s">
        <v>865</v>
      </c>
      <c r="E160" s="42" t="s">
        <v>866</v>
      </c>
      <c r="F160" s="42" t="s">
        <v>405</v>
      </c>
      <c r="G160" s="42" t="s">
        <v>867</v>
      </c>
      <c r="H160" s="49" t="s">
        <v>19</v>
      </c>
      <c r="I160" s="42" t="s">
        <v>868</v>
      </c>
      <c r="J160" s="42" t="s">
        <v>101</v>
      </c>
      <c r="K160" s="49" t="s">
        <v>1085</v>
      </c>
      <c r="L160" s="44">
        <v>123419</v>
      </c>
      <c r="M160" s="55">
        <v>337.21</v>
      </c>
      <c r="N160" s="55">
        <v>1024.3800000000001</v>
      </c>
      <c r="O160" s="45">
        <f t="shared" ref="O160:O191" si="100">P160*1000/M160</f>
        <v>8.3000280508181667</v>
      </c>
      <c r="P160" s="46">
        <f t="shared" ref="P160:P166" si="101">N160/366</f>
        <v>2.7988524590163939</v>
      </c>
      <c r="Q160" s="55">
        <v>9410.6990000000005</v>
      </c>
      <c r="R160" s="45">
        <f t="shared" ref="R160:R187" si="102">S160*1000/M160</f>
        <v>76.250088519696263</v>
      </c>
      <c r="S160" s="46">
        <f t="shared" ref="S160:S166" si="103">Q160/366</f>
        <v>25.712292349726777</v>
      </c>
      <c r="T160" s="61">
        <v>3091.65</v>
      </c>
      <c r="U160" s="45">
        <f t="shared" ref="U160:U171" si="104">V160*1000/M160</f>
        <v>25.050061230512096</v>
      </c>
      <c r="V160" s="46">
        <f t="shared" ref="V160:V166" si="105">T160/366</f>
        <v>8.4471311475409845</v>
      </c>
      <c r="W160" s="140"/>
      <c r="X160" s="144"/>
      <c r="Y160" s="148"/>
      <c r="Z160" s="140"/>
      <c r="AA160" s="144"/>
      <c r="AB160" s="148"/>
      <c r="AC160" s="57">
        <v>20.192516999999999</v>
      </c>
      <c r="AD160" s="57">
        <v>51.439728000000002</v>
      </c>
      <c r="AE160" s="45" t="s">
        <v>869</v>
      </c>
      <c r="AF160" s="45" t="s">
        <v>870</v>
      </c>
    </row>
    <row r="161" spans="1:32" s="48" customFormat="1" ht="125.1" customHeight="1" x14ac:dyDescent="0.3">
      <c r="A161" s="114">
        <v>158</v>
      </c>
      <c r="B161" s="44" t="s">
        <v>824</v>
      </c>
      <c r="C161" s="42" t="s">
        <v>2078</v>
      </c>
      <c r="D161" s="42" t="s">
        <v>865</v>
      </c>
      <c r="E161" s="42" t="s">
        <v>872</v>
      </c>
      <c r="F161" s="42" t="s">
        <v>405</v>
      </c>
      <c r="G161" s="42" t="s">
        <v>867</v>
      </c>
      <c r="H161" s="49" t="s">
        <v>19</v>
      </c>
      <c r="I161" s="42" t="s">
        <v>873</v>
      </c>
      <c r="J161" s="42" t="s">
        <v>101</v>
      </c>
      <c r="K161" s="49" t="s">
        <v>1076</v>
      </c>
      <c r="L161" s="44">
        <v>27690</v>
      </c>
      <c r="M161" s="55">
        <v>75.66</v>
      </c>
      <c r="N161" s="55">
        <v>173.06299999999999</v>
      </c>
      <c r="O161" s="45">
        <f t="shared" si="100"/>
        <v>6.2496659632032285</v>
      </c>
      <c r="P161" s="46">
        <f t="shared" si="101"/>
        <v>0.47284972677595627</v>
      </c>
      <c r="Q161" s="55">
        <v>2049.06</v>
      </c>
      <c r="R161" s="45">
        <f t="shared" si="102"/>
        <v>73.995831220776282</v>
      </c>
      <c r="S161" s="46">
        <f t="shared" si="103"/>
        <v>5.598524590163934</v>
      </c>
      <c r="T161" s="61">
        <v>505.34300000000002</v>
      </c>
      <c r="U161" s="45">
        <f t="shared" si="104"/>
        <v>18.24898994495074</v>
      </c>
      <c r="V161" s="46">
        <f t="shared" si="105"/>
        <v>1.3807185792349728</v>
      </c>
      <c r="W161" s="140"/>
      <c r="X161" s="144"/>
      <c r="Y161" s="148"/>
      <c r="Z161" s="140"/>
      <c r="AA161" s="144"/>
      <c r="AB161" s="148"/>
      <c r="AC161" s="57">
        <v>20.190816999999999</v>
      </c>
      <c r="AD161" s="57">
        <v>51.346789000000001</v>
      </c>
      <c r="AE161" s="45" t="s">
        <v>874</v>
      </c>
      <c r="AF161" s="45" t="s">
        <v>875</v>
      </c>
    </row>
    <row r="162" spans="1:32" s="48" customFormat="1" ht="125.1" customHeight="1" x14ac:dyDescent="0.3">
      <c r="A162" s="113">
        <v>159</v>
      </c>
      <c r="B162" s="44" t="s">
        <v>830</v>
      </c>
      <c r="C162" s="49" t="s">
        <v>2807</v>
      </c>
      <c r="D162" s="49" t="s">
        <v>742</v>
      </c>
      <c r="E162" s="49" t="s">
        <v>877</v>
      </c>
      <c r="F162" s="49" t="s">
        <v>424</v>
      </c>
      <c r="G162" s="49" t="s">
        <v>743</v>
      </c>
      <c r="H162" s="49" t="s">
        <v>19</v>
      </c>
      <c r="I162" s="42" t="s">
        <v>723</v>
      </c>
      <c r="J162" s="49" t="s">
        <v>29</v>
      </c>
      <c r="K162" s="42" t="s">
        <v>1083</v>
      </c>
      <c r="L162" s="44">
        <v>4450</v>
      </c>
      <c r="M162" s="55">
        <v>12.16</v>
      </c>
      <c r="N162" s="55">
        <v>53.4</v>
      </c>
      <c r="O162" s="45">
        <f t="shared" si="100"/>
        <v>11.998490077653148</v>
      </c>
      <c r="P162" s="46">
        <f t="shared" si="101"/>
        <v>0.14590163934426228</v>
      </c>
      <c r="Q162" s="55">
        <v>320.84500000000003</v>
      </c>
      <c r="R162" s="45">
        <f t="shared" si="102"/>
        <v>72.090927883232681</v>
      </c>
      <c r="S162" s="46">
        <f t="shared" si="103"/>
        <v>0.87662568306010935</v>
      </c>
      <c r="T162" s="61">
        <v>52.51</v>
      </c>
      <c r="U162" s="45">
        <f t="shared" si="104"/>
        <v>11.798515243025596</v>
      </c>
      <c r="V162" s="46">
        <f t="shared" si="105"/>
        <v>0.14346994535519125</v>
      </c>
      <c r="W162" s="140"/>
      <c r="X162" s="144"/>
      <c r="Y162" s="148"/>
      <c r="Z162" s="140"/>
      <c r="AA162" s="144"/>
      <c r="AB162" s="148"/>
      <c r="AC162" s="57">
        <v>19.387694</v>
      </c>
      <c r="AD162" s="57">
        <v>51.420833000000002</v>
      </c>
      <c r="AE162" s="44" t="s">
        <v>878</v>
      </c>
      <c r="AF162" s="44" t="s">
        <v>879</v>
      </c>
    </row>
    <row r="163" spans="1:32" s="48" customFormat="1" ht="125.1" customHeight="1" x14ac:dyDescent="0.3">
      <c r="A163" s="114">
        <v>160</v>
      </c>
      <c r="B163" s="44" t="s">
        <v>1002</v>
      </c>
      <c r="C163" s="49" t="s">
        <v>2079</v>
      </c>
      <c r="D163" s="42" t="s">
        <v>504</v>
      </c>
      <c r="E163" s="42" t="s">
        <v>881</v>
      </c>
      <c r="F163" s="49" t="s">
        <v>424</v>
      </c>
      <c r="G163" s="42" t="s">
        <v>506</v>
      </c>
      <c r="H163" s="42" t="s">
        <v>55</v>
      </c>
      <c r="I163" s="42" t="s">
        <v>882</v>
      </c>
      <c r="J163" s="49" t="s">
        <v>29</v>
      </c>
      <c r="K163" s="54" t="s">
        <v>1078</v>
      </c>
      <c r="L163" s="44">
        <v>6043</v>
      </c>
      <c r="M163" s="55">
        <v>16.510000000000002</v>
      </c>
      <c r="N163" s="55">
        <v>47.134999999999998</v>
      </c>
      <c r="O163" s="45">
        <f t="shared" si="100"/>
        <v>7.8003726835532685</v>
      </c>
      <c r="P163" s="46">
        <f t="shared" si="101"/>
        <v>0.12878415300546447</v>
      </c>
      <c r="Q163" s="55">
        <v>317.25749999999999</v>
      </c>
      <c r="R163" s="45">
        <f t="shared" si="102"/>
        <v>52.502953997080745</v>
      </c>
      <c r="S163" s="46">
        <f t="shared" si="103"/>
        <v>0.86682377049180326</v>
      </c>
      <c r="T163" s="61">
        <v>40.488100000000003</v>
      </c>
      <c r="U163" s="45">
        <f t="shared" si="104"/>
        <v>6.7003769862941152</v>
      </c>
      <c r="V163" s="46">
        <f t="shared" si="105"/>
        <v>0.11062322404371586</v>
      </c>
      <c r="W163" s="140"/>
      <c r="X163" s="144"/>
      <c r="Y163" s="148"/>
      <c r="Z163" s="140"/>
      <c r="AA163" s="144"/>
      <c r="AB163" s="148"/>
      <c r="AC163" s="57">
        <v>19.143383</v>
      </c>
      <c r="AD163" s="57">
        <v>51.377249999999997</v>
      </c>
      <c r="AE163" s="52" t="s">
        <v>883</v>
      </c>
      <c r="AF163" s="52" t="s">
        <v>884</v>
      </c>
    </row>
    <row r="164" spans="1:32" s="48" customFormat="1" ht="125.1" customHeight="1" x14ac:dyDescent="0.3">
      <c r="A164" s="113">
        <v>161</v>
      </c>
      <c r="B164" s="44" t="s">
        <v>1003</v>
      </c>
      <c r="C164" s="42" t="s">
        <v>2080</v>
      </c>
      <c r="D164" s="42" t="s">
        <v>504</v>
      </c>
      <c r="E164" s="42" t="s">
        <v>886</v>
      </c>
      <c r="F164" s="42" t="s">
        <v>424</v>
      </c>
      <c r="G164" s="42" t="s">
        <v>506</v>
      </c>
      <c r="H164" s="42" t="s">
        <v>19</v>
      </c>
      <c r="I164" s="42" t="s">
        <v>887</v>
      </c>
      <c r="J164" s="49" t="s">
        <v>29</v>
      </c>
      <c r="K164" s="54" t="s">
        <v>1078</v>
      </c>
      <c r="L164" s="44">
        <v>2603</v>
      </c>
      <c r="M164" s="55">
        <v>7.11</v>
      </c>
      <c r="N164" s="55">
        <v>32.537500000000001</v>
      </c>
      <c r="O164" s="45">
        <f t="shared" si="100"/>
        <v>12.503554602537793</v>
      </c>
      <c r="P164" s="46">
        <f t="shared" si="101"/>
        <v>8.8900273224043716E-2</v>
      </c>
      <c r="Q164" s="55">
        <v>162.6875</v>
      </c>
      <c r="R164" s="45">
        <f t="shared" si="102"/>
        <v>62.517773012688963</v>
      </c>
      <c r="S164" s="46">
        <f t="shared" si="103"/>
        <v>0.44450136612021857</v>
      </c>
      <c r="T164" s="61">
        <v>9.8914000000000009</v>
      </c>
      <c r="U164" s="45">
        <f t="shared" si="104"/>
        <v>3.8010805991714895</v>
      </c>
      <c r="V164" s="46">
        <f t="shared" si="105"/>
        <v>2.7025683060109291E-2</v>
      </c>
      <c r="W164" s="140"/>
      <c r="X164" s="144"/>
      <c r="Y164" s="148"/>
      <c r="Z164" s="140"/>
      <c r="AA164" s="144"/>
      <c r="AB164" s="148"/>
      <c r="AC164" s="57">
        <v>19.139928000000001</v>
      </c>
      <c r="AD164" s="57">
        <v>51.359555999999998</v>
      </c>
      <c r="AE164" s="52" t="s">
        <v>888</v>
      </c>
      <c r="AF164" s="52" t="s">
        <v>889</v>
      </c>
    </row>
    <row r="165" spans="1:32" s="48" customFormat="1" ht="125.1" customHeight="1" x14ac:dyDescent="0.3">
      <c r="A165" s="114">
        <v>162</v>
      </c>
      <c r="B165" s="44" t="s">
        <v>835</v>
      </c>
      <c r="C165" s="42" t="s">
        <v>2081</v>
      </c>
      <c r="D165" s="42" t="s">
        <v>504</v>
      </c>
      <c r="E165" s="42" t="s">
        <v>891</v>
      </c>
      <c r="F165" s="42" t="s">
        <v>424</v>
      </c>
      <c r="G165" s="42" t="s">
        <v>506</v>
      </c>
      <c r="H165" s="42" t="s">
        <v>19</v>
      </c>
      <c r="I165" s="42" t="s">
        <v>892</v>
      </c>
      <c r="J165" s="49" t="s">
        <v>29</v>
      </c>
      <c r="K165" s="42" t="s">
        <v>1090</v>
      </c>
      <c r="L165" s="44">
        <v>4577</v>
      </c>
      <c r="M165" s="55">
        <v>12.51</v>
      </c>
      <c r="N165" s="55">
        <v>37.988999999999997</v>
      </c>
      <c r="O165" s="45">
        <f t="shared" si="100"/>
        <v>8.2969689821912951</v>
      </c>
      <c r="P165" s="46">
        <f t="shared" si="101"/>
        <v>0.10379508196721311</v>
      </c>
      <c r="Q165" s="55">
        <v>190.86089999999999</v>
      </c>
      <c r="R165" s="45">
        <f t="shared" si="102"/>
        <v>41.684881602914388</v>
      </c>
      <c r="S165" s="46">
        <f t="shared" si="103"/>
        <v>0.52147786885245895</v>
      </c>
      <c r="T165" s="55">
        <v>33.412100000000002</v>
      </c>
      <c r="U165" s="45">
        <f t="shared" si="104"/>
        <v>7.2973533741312959</v>
      </c>
      <c r="V165" s="46">
        <f t="shared" si="105"/>
        <v>9.1289890710382515E-2</v>
      </c>
      <c r="W165" s="140"/>
      <c r="X165" s="144"/>
      <c r="Y165" s="148"/>
      <c r="Z165" s="140"/>
      <c r="AA165" s="144"/>
      <c r="AB165" s="148"/>
      <c r="AC165" s="57">
        <v>19.060721999999998</v>
      </c>
      <c r="AD165" s="57">
        <v>51.359166999999999</v>
      </c>
      <c r="AE165" s="52" t="s">
        <v>893</v>
      </c>
      <c r="AF165" s="52" t="s">
        <v>894</v>
      </c>
    </row>
    <row r="166" spans="1:32" s="48" customFormat="1" ht="125.1" customHeight="1" x14ac:dyDescent="0.3">
      <c r="A166" s="113">
        <v>163</v>
      </c>
      <c r="B166" s="44" t="s">
        <v>842</v>
      </c>
      <c r="C166" s="42" t="s">
        <v>2082</v>
      </c>
      <c r="D166" s="42" t="s">
        <v>896</v>
      </c>
      <c r="E166" s="42" t="s">
        <v>897</v>
      </c>
      <c r="F166" s="42" t="s">
        <v>424</v>
      </c>
      <c r="G166" s="42" t="s">
        <v>445</v>
      </c>
      <c r="H166" s="42" t="s">
        <v>19</v>
      </c>
      <c r="I166" s="42" t="s">
        <v>800</v>
      </c>
      <c r="J166" s="49" t="s">
        <v>29</v>
      </c>
      <c r="K166" s="42" t="s">
        <v>1090</v>
      </c>
      <c r="L166" s="44">
        <v>21960</v>
      </c>
      <c r="M166" s="55">
        <v>60</v>
      </c>
      <c r="N166" s="55">
        <v>153.72</v>
      </c>
      <c r="O166" s="45">
        <f t="shared" si="100"/>
        <v>7</v>
      </c>
      <c r="P166" s="46">
        <f t="shared" si="101"/>
        <v>0.42</v>
      </c>
      <c r="Q166" s="55">
        <v>1032</v>
      </c>
      <c r="R166" s="45">
        <f t="shared" si="102"/>
        <v>46.994535519125684</v>
      </c>
      <c r="S166" s="46">
        <f t="shared" si="103"/>
        <v>2.819672131147541</v>
      </c>
      <c r="T166" s="61">
        <v>527.04</v>
      </c>
      <c r="U166" s="45">
        <f t="shared" si="104"/>
        <v>24</v>
      </c>
      <c r="V166" s="46">
        <f t="shared" si="105"/>
        <v>1.44</v>
      </c>
      <c r="W166" s="140"/>
      <c r="X166" s="144"/>
      <c r="Y166" s="148"/>
      <c r="Z166" s="140"/>
      <c r="AA166" s="144"/>
      <c r="AB166" s="148"/>
      <c r="AC166" s="57">
        <v>19.358528</v>
      </c>
      <c r="AD166" s="57">
        <v>51.281360999999997</v>
      </c>
      <c r="AE166" s="52" t="s">
        <v>898</v>
      </c>
      <c r="AF166" s="52" t="s">
        <v>899</v>
      </c>
    </row>
    <row r="167" spans="1:32" s="48" customFormat="1" ht="125.1" customHeight="1" x14ac:dyDescent="0.3">
      <c r="A167" s="114">
        <v>164</v>
      </c>
      <c r="B167" s="44" t="s">
        <v>849</v>
      </c>
      <c r="C167" s="42" t="s">
        <v>2083</v>
      </c>
      <c r="D167" s="42" t="s">
        <v>901</v>
      </c>
      <c r="E167" s="42" t="s">
        <v>902</v>
      </c>
      <c r="F167" s="42" t="s">
        <v>424</v>
      </c>
      <c r="G167" s="42" t="s">
        <v>622</v>
      </c>
      <c r="H167" s="42" t="s">
        <v>19</v>
      </c>
      <c r="I167" s="42" t="s">
        <v>800</v>
      </c>
      <c r="J167" s="42" t="s">
        <v>29</v>
      </c>
      <c r="K167" s="42"/>
      <c r="L167" s="44">
        <v>9746</v>
      </c>
      <c r="M167" s="55">
        <v>26.62</v>
      </c>
      <c r="N167" s="55">
        <v>143.1</v>
      </c>
      <c r="O167" s="45">
        <f t="shared" si="100"/>
        <v>14.687588525821825</v>
      </c>
      <c r="P167" s="46">
        <f>N167/366</f>
        <v>0.39098360655737702</v>
      </c>
      <c r="Q167" s="55">
        <v>651.654</v>
      </c>
      <c r="R167" s="45">
        <f t="shared" si="102"/>
        <v>66.884876402556927</v>
      </c>
      <c r="S167" s="46">
        <f>Q167/366</f>
        <v>1.7804754098360656</v>
      </c>
      <c r="T167" s="61">
        <v>103.31100000000001</v>
      </c>
      <c r="U167" s="45">
        <f t="shared" si="104"/>
        <v>10.60369991747854</v>
      </c>
      <c r="V167" s="46">
        <f>T167/366</f>
        <v>0.28227049180327873</v>
      </c>
      <c r="W167" s="140"/>
      <c r="X167" s="144"/>
      <c r="Y167" s="148"/>
      <c r="Z167" s="140"/>
      <c r="AA167" s="144"/>
      <c r="AB167" s="148"/>
      <c r="AC167" s="57">
        <v>19.246880999999998</v>
      </c>
      <c r="AD167" s="57">
        <v>51.349803000000001</v>
      </c>
      <c r="AE167" s="52" t="s">
        <v>903</v>
      </c>
      <c r="AF167" s="52" t="s">
        <v>904</v>
      </c>
    </row>
    <row r="168" spans="1:32" s="48" customFormat="1" ht="125.1" customHeight="1" x14ac:dyDescent="0.3">
      <c r="A168" s="113">
        <v>165</v>
      </c>
      <c r="B168" s="44" t="s">
        <v>854</v>
      </c>
      <c r="C168" s="42" t="s">
        <v>2551</v>
      </c>
      <c r="D168" s="42" t="s">
        <v>906</v>
      </c>
      <c r="E168" s="42" t="s">
        <v>907</v>
      </c>
      <c r="F168" s="42" t="s">
        <v>269</v>
      </c>
      <c r="G168" s="42" t="s">
        <v>352</v>
      </c>
      <c r="H168" s="42" t="s">
        <v>19</v>
      </c>
      <c r="I168" s="42" t="s">
        <v>805</v>
      </c>
      <c r="J168" s="42" t="s">
        <v>101</v>
      </c>
      <c r="K168" s="42" t="s">
        <v>1051</v>
      </c>
      <c r="L168" s="44">
        <v>172044</v>
      </c>
      <c r="M168" s="55">
        <v>471.35</v>
      </c>
      <c r="N168" s="55">
        <v>2484.297</v>
      </c>
      <c r="O168" s="45">
        <f>P168*1000/M168</f>
        <v>14.43999819812227</v>
      </c>
      <c r="P168" s="46">
        <f t="shared" ref="P168:P173" si="106">N168/365</f>
        <v>6.8062931506849313</v>
      </c>
      <c r="Q168" s="55">
        <v>12410</v>
      </c>
      <c r="R168" s="45">
        <f>S168*1000/M168</f>
        <v>72.133234326933277</v>
      </c>
      <c r="S168" s="46">
        <f>Q168/365</f>
        <v>34</v>
      </c>
      <c r="T168" s="61">
        <v>2671.8</v>
      </c>
      <c r="U168" s="45">
        <f t="shared" si="104"/>
        <v>15.529861037445635</v>
      </c>
      <c r="V168" s="46">
        <f>T168/365</f>
        <v>7.32</v>
      </c>
      <c r="W168" s="140"/>
      <c r="X168" s="144"/>
      <c r="Y168" s="148"/>
      <c r="Z168" s="140"/>
      <c r="AA168" s="144"/>
      <c r="AB168" s="148"/>
      <c r="AC168" s="60">
        <v>19.886806</v>
      </c>
      <c r="AD168" s="60">
        <v>51.484755999999997</v>
      </c>
      <c r="AE168" s="52" t="s">
        <v>908</v>
      </c>
      <c r="AF168" s="52" t="s">
        <v>909</v>
      </c>
    </row>
    <row r="169" spans="1:32" s="48" customFormat="1" ht="125.1" customHeight="1" x14ac:dyDescent="0.3">
      <c r="A169" s="114">
        <v>166</v>
      </c>
      <c r="B169" s="44" t="s">
        <v>859</v>
      </c>
      <c r="C169" s="42" t="s">
        <v>2084</v>
      </c>
      <c r="D169" s="42" t="s">
        <v>402</v>
      </c>
      <c r="E169" s="42" t="s">
        <v>911</v>
      </c>
      <c r="F169" s="49" t="s">
        <v>405</v>
      </c>
      <c r="G169" s="42" t="s">
        <v>403</v>
      </c>
      <c r="H169" s="42" t="s">
        <v>19</v>
      </c>
      <c r="I169" s="42" t="s">
        <v>912</v>
      </c>
      <c r="J169" s="42" t="s">
        <v>101</v>
      </c>
      <c r="K169" s="49" t="s">
        <v>1063</v>
      </c>
      <c r="L169" s="44">
        <v>21851</v>
      </c>
      <c r="M169" s="55">
        <v>59.7</v>
      </c>
      <c r="N169" s="55">
        <v>350</v>
      </c>
      <c r="O169" s="45">
        <f t="shared" si="100"/>
        <v>16.01816001684195</v>
      </c>
      <c r="P169" s="46">
        <f>N169/366</f>
        <v>0.95628415300546443</v>
      </c>
      <c r="Q169" s="55">
        <v>1600</v>
      </c>
      <c r="R169" s="45">
        <f t="shared" si="102"/>
        <v>73.225874362706065</v>
      </c>
      <c r="S169" s="46">
        <f>Q169/366</f>
        <v>4.3715846994535523</v>
      </c>
      <c r="T169" s="61">
        <v>488.7</v>
      </c>
      <c r="U169" s="45">
        <f t="shared" si="104"/>
        <v>22.365928000659032</v>
      </c>
      <c r="V169" s="46">
        <f>T169/366</f>
        <v>1.3352459016393443</v>
      </c>
      <c r="W169" s="61">
        <v>960</v>
      </c>
      <c r="X169" s="45">
        <f>Y169*1000/M169</f>
        <v>43.935524617623628</v>
      </c>
      <c r="Y169" s="46">
        <f>W169/366</f>
        <v>2.622950819672131</v>
      </c>
      <c r="Z169" s="61">
        <v>160</v>
      </c>
      <c r="AA169" s="45">
        <f>AB169*1000/M169</f>
        <v>7.3225874362706058</v>
      </c>
      <c r="AB169" s="46">
        <f>Z169/366</f>
        <v>0.43715846994535518</v>
      </c>
      <c r="AC169" s="57">
        <v>20.327300000000001</v>
      </c>
      <c r="AD169" s="57">
        <v>51.439861000000001</v>
      </c>
      <c r="AE169" s="52" t="s">
        <v>913</v>
      </c>
      <c r="AF169" s="52" t="s">
        <v>914</v>
      </c>
    </row>
    <row r="170" spans="1:32" s="48" customFormat="1" ht="125.1" customHeight="1" x14ac:dyDescent="0.3">
      <c r="A170" s="113">
        <v>167</v>
      </c>
      <c r="B170" s="44" t="s">
        <v>864</v>
      </c>
      <c r="C170" s="42" t="s">
        <v>2085</v>
      </c>
      <c r="D170" s="49" t="s">
        <v>916</v>
      </c>
      <c r="E170" s="49" t="s">
        <v>518</v>
      </c>
      <c r="F170" s="42" t="s">
        <v>261</v>
      </c>
      <c r="G170" s="42" t="s">
        <v>487</v>
      </c>
      <c r="H170" s="42" t="s">
        <v>19</v>
      </c>
      <c r="I170" s="42" t="s">
        <v>917</v>
      </c>
      <c r="J170" s="42" t="s">
        <v>29</v>
      </c>
      <c r="K170" s="42" t="s">
        <v>1090</v>
      </c>
      <c r="L170" s="44">
        <v>4723</v>
      </c>
      <c r="M170" s="55">
        <v>12.9</v>
      </c>
      <c r="N170" s="55">
        <v>23.62</v>
      </c>
      <c r="O170" s="45">
        <f t="shared" si="100"/>
        <v>5.0027534205955861</v>
      </c>
      <c r="P170" s="46">
        <f>N170/366</f>
        <v>6.4535519125683061E-2</v>
      </c>
      <c r="Q170" s="55">
        <v>139.32900000000001</v>
      </c>
      <c r="R170" s="45">
        <f t="shared" si="102"/>
        <v>29.510102935569961</v>
      </c>
      <c r="S170" s="46">
        <f>Q170/366</f>
        <v>0.38068032786885247</v>
      </c>
      <c r="T170" s="61">
        <v>26.45</v>
      </c>
      <c r="U170" s="45">
        <f t="shared" si="104"/>
        <v>5.6021519040962415</v>
      </c>
      <c r="V170" s="46">
        <f>T170/366</f>
        <v>7.2267759562841524E-2</v>
      </c>
      <c r="W170" s="140"/>
      <c r="X170" s="144"/>
      <c r="Y170" s="148"/>
      <c r="Z170" s="140"/>
      <c r="AA170" s="144"/>
      <c r="AB170" s="148"/>
      <c r="AC170" s="57">
        <v>19.430641999999999</v>
      </c>
      <c r="AD170" s="57">
        <v>51.267257999999998</v>
      </c>
      <c r="AE170" s="52" t="s">
        <v>918</v>
      </c>
      <c r="AF170" s="52" t="s">
        <v>919</v>
      </c>
    </row>
    <row r="171" spans="1:32" s="48" customFormat="1" ht="125.1" customHeight="1" x14ac:dyDescent="0.3">
      <c r="A171" s="114">
        <v>168</v>
      </c>
      <c r="B171" s="44" t="s">
        <v>871</v>
      </c>
      <c r="C171" s="49" t="s">
        <v>2086</v>
      </c>
      <c r="D171" s="42" t="s">
        <v>921</v>
      </c>
      <c r="E171" s="42" t="s">
        <v>922</v>
      </c>
      <c r="F171" s="42" t="s">
        <v>269</v>
      </c>
      <c r="G171" s="42" t="s">
        <v>352</v>
      </c>
      <c r="H171" s="42" t="s">
        <v>19</v>
      </c>
      <c r="I171" s="42" t="s">
        <v>923</v>
      </c>
      <c r="J171" s="42" t="s">
        <v>101</v>
      </c>
      <c r="K171" s="42" t="s">
        <v>1051</v>
      </c>
      <c r="L171" s="55">
        <v>3991.92</v>
      </c>
      <c r="M171" s="55">
        <v>10.91</v>
      </c>
      <c r="N171" s="55">
        <v>159.67699999999999</v>
      </c>
      <c r="O171" s="45">
        <f t="shared" si="100"/>
        <v>39.988630273524564</v>
      </c>
      <c r="P171" s="46">
        <f>N171/366</f>
        <v>0.436275956284153</v>
      </c>
      <c r="Q171" s="55">
        <v>670.64300000000003</v>
      </c>
      <c r="R171" s="45">
        <f t="shared" si="102"/>
        <v>167.95214697500163</v>
      </c>
      <c r="S171" s="46">
        <f>Q171/366</f>
        <v>1.8323579234972678</v>
      </c>
      <c r="T171" s="61">
        <v>199.596</v>
      </c>
      <c r="U171" s="45">
        <f t="shared" si="104"/>
        <v>49.98572523327973</v>
      </c>
      <c r="V171" s="46">
        <f>T171/366</f>
        <v>0.54534426229508193</v>
      </c>
      <c r="W171" s="140"/>
      <c r="X171" s="144"/>
      <c r="Y171" s="148"/>
      <c r="Z171" s="140"/>
      <c r="AA171" s="144"/>
      <c r="AB171" s="148"/>
      <c r="AC171" s="57">
        <v>19.864998</v>
      </c>
      <c r="AD171" s="57">
        <v>51.494861</v>
      </c>
      <c r="AE171" s="44" t="s">
        <v>924</v>
      </c>
      <c r="AF171" s="44" t="s">
        <v>925</v>
      </c>
    </row>
    <row r="172" spans="1:32" s="48" customFormat="1" ht="125.1" customHeight="1" x14ac:dyDescent="0.3">
      <c r="A172" s="113">
        <v>169</v>
      </c>
      <c r="B172" s="44" t="s">
        <v>876</v>
      </c>
      <c r="C172" s="49" t="s">
        <v>2087</v>
      </c>
      <c r="D172" s="42" t="s">
        <v>927</v>
      </c>
      <c r="E172" s="42" t="s">
        <v>928</v>
      </c>
      <c r="F172" s="42" t="s">
        <v>277</v>
      </c>
      <c r="G172" s="42" t="s">
        <v>412</v>
      </c>
      <c r="H172" s="42" t="s">
        <v>19</v>
      </c>
      <c r="I172" s="42" t="s">
        <v>929</v>
      </c>
      <c r="J172" s="42" t="s">
        <v>101</v>
      </c>
      <c r="K172" s="49"/>
      <c r="L172" s="55">
        <v>3275.7</v>
      </c>
      <c r="M172" s="55">
        <v>13.51</v>
      </c>
      <c r="N172" s="55">
        <v>108.78</v>
      </c>
      <c r="O172" s="45">
        <v>22</v>
      </c>
      <c r="P172" s="46">
        <v>0.29699999999999999</v>
      </c>
      <c r="Q172" s="55">
        <v>585.94000000000005</v>
      </c>
      <c r="R172" s="45">
        <v>118.5</v>
      </c>
      <c r="S172" s="46">
        <v>1.6</v>
      </c>
      <c r="T172" s="61">
        <v>131.03</v>
      </c>
      <c r="U172" s="45">
        <v>26.5</v>
      </c>
      <c r="V172" s="46">
        <v>0.35799999999999998</v>
      </c>
      <c r="W172" s="140"/>
      <c r="X172" s="144"/>
      <c r="Y172" s="148"/>
      <c r="Z172" s="140"/>
      <c r="AA172" s="144"/>
      <c r="AB172" s="148"/>
      <c r="AC172" s="57">
        <v>19.753499999999999</v>
      </c>
      <c r="AD172" s="57">
        <v>51.665500000000002</v>
      </c>
      <c r="AE172" s="44" t="s">
        <v>930</v>
      </c>
      <c r="AF172" s="44" t="s">
        <v>931</v>
      </c>
    </row>
    <row r="173" spans="1:32" s="48" customFormat="1" ht="125.1" customHeight="1" x14ac:dyDescent="0.3">
      <c r="A173" s="114">
        <v>170</v>
      </c>
      <c r="B173" s="44" t="s">
        <v>880</v>
      </c>
      <c r="C173" s="49" t="s">
        <v>2088</v>
      </c>
      <c r="D173" s="42" t="s">
        <v>350</v>
      </c>
      <c r="E173" s="42" t="s">
        <v>933</v>
      </c>
      <c r="F173" s="42" t="s">
        <v>269</v>
      </c>
      <c r="G173" s="42" t="s">
        <v>352</v>
      </c>
      <c r="H173" s="42" t="s">
        <v>55</v>
      </c>
      <c r="I173" s="42" t="s">
        <v>934</v>
      </c>
      <c r="J173" s="42" t="s">
        <v>101</v>
      </c>
      <c r="K173" s="42" t="s">
        <v>1051</v>
      </c>
      <c r="L173" s="44">
        <v>88270</v>
      </c>
      <c r="M173" s="55">
        <v>241.84</v>
      </c>
      <c r="N173" s="55">
        <v>439.14</v>
      </c>
      <c r="O173" s="45">
        <f t="shared" si="100"/>
        <v>4.9748730055873001</v>
      </c>
      <c r="P173" s="46">
        <f t="shared" si="106"/>
        <v>1.2031232876712328</v>
      </c>
      <c r="Q173" s="55">
        <v>3817.68</v>
      </c>
      <c r="R173" s="45">
        <f t="shared" si="102"/>
        <v>43.249244377580105</v>
      </c>
      <c r="S173" s="46">
        <f>Q173/365</f>
        <v>10.459397260273972</v>
      </c>
      <c r="T173" s="61">
        <v>948.9</v>
      </c>
      <c r="U173" s="45">
        <f t="shared" ref="U173:U187" si="107">V173*1000/M173</f>
        <v>10.749776825162339</v>
      </c>
      <c r="V173" s="46">
        <f>T173/365</f>
        <v>2.59972602739726</v>
      </c>
      <c r="W173" s="61"/>
      <c r="X173" s="126"/>
      <c r="Y173" s="62"/>
      <c r="Z173" s="61"/>
      <c r="AA173" s="126"/>
      <c r="AB173" s="62"/>
      <c r="AC173" s="57">
        <v>19.872222000000001</v>
      </c>
      <c r="AD173" s="57">
        <v>51.467288000000003</v>
      </c>
      <c r="AE173" s="44" t="s">
        <v>935</v>
      </c>
      <c r="AF173" s="44" t="s">
        <v>936</v>
      </c>
    </row>
    <row r="174" spans="1:32" s="48" customFormat="1" ht="125.1" customHeight="1" x14ac:dyDescent="0.3">
      <c r="A174" s="113">
        <v>171</v>
      </c>
      <c r="B174" s="44" t="s">
        <v>885</v>
      </c>
      <c r="C174" s="42" t="s">
        <v>2089</v>
      </c>
      <c r="D174" s="42" t="s">
        <v>282</v>
      </c>
      <c r="E174" s="42" t="s">
        <v>283</v>
      </c>
      <c r="F174" s="42" t="s">
        <v>277</v>
      </c>
      <c r="G174" s="42" t="s">
        <v>284</v>
      </c>
      <c r="H174" s="42" t="s">
        <v>19</v>
      </c>
      <c r="I174" s="42" t="s">
        <v>800</v>
      </c>
      <c r="J174" s="42" t="s">
        <v>101</v>
      </c>
      <c r="K174" s="49"/>
      <c r="L174" s="44">
        <v>5781</v>
      </c>
      <c r="M174" s="55">
        <v>15.795</v>
      </c>
      <c r="N174" s="55">
        <v>50.58</v>
      </c>
      <c r="O174" s="45">
        <f t="shared" si="100"/>
        <v>8.7493967275388034</v>
      </c>
      <c r="P174" s="46">
        <f>N174/366</f>
        <v>0.1381967213114754</v>
      </c>
      <c r="Q174" s="55">
        <v>268.82</v>
      </c>
      <c r="R174" s="45">
        <f t="shared" si="102"/>
        <v>46.500846743712557</v>
      </c>
      <c r="S174" s="46">
        <f t="shared" ref="S174:S181" si="108">Q174/366</f>
        <v>0.73448087431693987</v>
      </c>
      <c r="T174" s="61">
        <v>85.847999999999999</v>
      </c>
      <c r="U174" s="45">
        <f t="shared" si="107"/>
        <v>14.85010301039445</v>
      </c>
      <c r="V174" s="46">
        <f>T174/366</f>
        <v>0.23455737704918034</v>
      </c>
      <c r="W174" s="140"/>
      <c r="X174" s="144"/>
      <c r="Y174" s="148"/>
      <c r="Z174" s="140"/>
      <c r="AA174" s="144"/>
      <c r="AB174" s="148"/>
      <c r="AC174" s="57">
        <v>20.212778</v>
      </c>
      <c r="AD174" s="57">
        <v>51.701388999999999</v>
      </c>
      <c r="AE174" s="45" t="s">
        <v>938</v>
      </c>
      <c r="AF174" s="45" t="s">
        <v>939</v>
      </c>
    </row>
    <row r="175" spans="1:32" s="48" customFormat="1" ht="125.1" customHeight="1" x14ac:dyDescent="0.3">
      <c r="A175" s="114">
        <v>172</v>
      </c>
      <c r="B175" s="44" t="s">
        <v>890</v>
      </c>
      <c r="C175" s="42" t="s">
        <v>2090</v>
      </c>
      <c r="D175" s="42" t="s">
        <v>664</v>
      </c>
      <c r="E175" s="42" t="s">
        <v>665</v>
      </c>
      <c r="F175" s="42" t="s">
        <v>261</v>
      </c>
      <c r="G175" s="42" t="s">
        <v>295</v>
      </c>
      <c r="H175" s="42" t="s">
        <v>19</v>
      </c>
      <c r="I175" s="42" t="s">
        <v>941</v>
      </c>
      <c r="J175" s="42" t="s">
        <v>101</v>
      </c>
      <c r="K175" s="42" t="s">
        <v>1042</v>
      </c>
      <c r="L175" s="44">
        <v>11076</v>
      </c>
      <c r="M175" s="55">
        <v>30.26</v>
      </c>
      <c r="N175" s="55">
        <v>27.69</v>
      </c>
      <c r="O175" s="45">
        <f t="shared" si="100"/>
        <v>2.5001896135134842</v>
      </c>
      <c r="P175" s="46">
        <f>N175/366</f>
        <v>7.5655737704918041E-2</v>
      </c>
      <c r="Q175" s="55">
        <v>465.19200000000001</v>
      </c>
      <c r="R175" s="45">
        <f t="shared" si="102"/>
        <v>42.003185507026537</v>
      </c>
      <c r="S175" s="46">
        <f t="shared" si="108"/>
        <v>1.2710163934426231</v>
      </c>
      <c r="T175" s="61">
        <v>22.15</v>
      </c>
      <c r="U175" s="45">
        <f t="shared" si="107"/>
        <v>1.999971106512231</v>
      </c>
      <c r="V175" s="46">
        <f>T175/366</f>
        <v>6.0519125683060108E-2</v>
      </c>
      <c r="W175" s="61"/>
      <c r="X175" s="126"/>
      <c r="Y175" s="62"/>
      <c r="Z175" s="61"/>
      <c r="AA175" s="126"/>
      <c r="AB175" s="62"/>
      <c r="AC175" s="57">
        <v>19.842500000000001</v>
      </c>
      <c r="AD175" s="57">
        <v>50.992778000000001</v>
      </c>
      <c r="AE175" s="45" t="s">
        <v>942</v>
      </c>
      <c r="AF175" s="45" t="s">
        <v>943</v>
      </c>
    </row>
    <row r="176" spans="1:32" s="48" customFormat="1" ht="125.1" customHeight="1" x14ac:dyDescent="0.3">
      <c r="A176" s="113">
        <v>173</v>
      </c>
      <c r="B176" s="44" t="s">
        <v>895</v>
      </c>
      <c r="C176" s="42" t="s">
        <v>2091</v>
      </c>
      <c r="D176" s="42" t="s">
        <v>945</v>
      </c>
      <c r="E176" s="42" t="s">
        <v>946</v>
      </c>
      <c r="F176" s="42" t="s">
        <v>261</v>
      </c>
      <c r="G176" s="42" t="s">
        <v>487</v>
      </c>
      <c r="H176" s="42" t="s">
        <v>19</v>
      </c>
      <c r="I176" s="42" t="s">
        <v>181</v>
      </c>
      <c r="J176" s="42" t="s">
        <v>29</v>
      </c>
      <c r="K176" s="49"/>
      <c r="L176" s="44">
        <v>21421</v>
      </c>
      <c r="M176" s="55">
        <v>58.53</v>
      </c>
      <c r="N176" s="55">
        <v>177.79400000000001</v>
      </c>
      <c r="O176" s="45">
        <f t="shared" si="100"/>
        <v>8.2996062922288232</v>
      </c>
      <c r="P176" s="46">
        <f>N176/366</f>
        <v>0.48577595628415304</v>
      </c>
      <c r="Q176" s="55">
        <v>891.11400000000003</v>
      </c>
      <c r="R176" s="45">
        <f t="shared" si="102"/>
        <v>41.59811558035252</v>
      </c>
      <c r="S176" s="46">
        <f t="shared" si="108"/>
        <v>2.434737704918033</v>
      </c>
      <c r="T176" s="61">
        <v>284.899</v>
      </c>
      <c r="U176" s="45">
        <f t="shared" si="107"/>
        <v>13.299377555202646</v>
      </c>
      <c r="V176" s="46">
        <f>T176/366</f>
        <v>0.77841256830601091</v>
      </c>
      <c r="W176" s="140"/>
      <c r="X176" s="144"/>
      <c r="Y176" s="148"/>
      <c r="Z176" s="140"/>
      <c r="AA176" s="144"/>
      <c r="AB176" s="148"/>
      <c r="AC176" s="57">
        <v>19.490832999999999</v>
      </c>
      <c r="AD176" s="57">
        <v>51.183925000000002</v>
      </c>
      <c r="AE176" s="45" t="s">
        <v>947</v>
      </c>
      <c r="AF176" s="45" t="s">
        <v>948</v>
      </c>
    </row>
    <row r="177" spans="1:32" s="48" customFormat="1" ht="125.1" customHeight="1" x14ac:dyDescent="0.3">
      <c r="A177" s="114">
        <v>174</v>
      </c>
      <c r="B177" s="44" t="s">
        <v>900</v>
      </c>
      <c r="C177" s="42" t="s">
        <v>2092</v>
      </c>
      <c r="D177" s="42" t="s">
        <v>670</v>
      </c>
      <c r="E177" s="42" t="s">
        <v>950</v>
      </c>
      <c r="F177" s="42" t="s">
        <v>277</v>
      </c>
      <c r="G177" s="42" t="s">
        <v>587</v>
      </c>
      <c r="H177" s="42" t="s">
        <v>19</v>
      </c>
      <c r="I177" s="42" t="s">
        <v>951</v>
      </c>
      <c r="J177" s="42" t="s">
        <v>101</v>
      </c>
      <c r="K177" s="49" t="s">
        <v>1091</v>
      </c>
      <c r="L177" s="44">
        <v>48971</v>
      </c>
      <c r="M177" s="55">
        <v>133.80000000000001</v>
      </c>
      <c r="N177" s="55">
        <v>391.76799999999997</v>
      </c>
      <c r="O177" s="45">
        <f t="shared" si="100"/>
        <v>8.0000326725313862</v>
      </c>
      <c r="P177" s="46">
        <f>N177/366</f>
        <v>1.0704043715846994</v>
      </c>
      <c r="Q177" s="55">
        <v>2473.04</v>
      </c>
      <c r="R177" s="45">
        <f t="shared" si="102"/>
        <v>50.500298136848897</v>
      </c>
      <c r="S177" s="46">
        <f t="shared" si="108"/>
        <v>6.7569398907103828</v>
      </c>
      <c r="T177" s="61">
        <v>190.98699999999999</v>
      </c>
      <c r="U177" s="45">
        <f t="shared" si="107"/>
        <v>3.9000179698922617</v>
      </c>
      <c r="V177" s="46">
        <f>T177/366</f>
        <v>0.52182240437158467</v>
      </c>
      <c r="W177" s="140"/>
      <c r="X177" s="144"/>
      <c r="Y177" s="148"/>
      <c r="Z177" s="140"/>
      <c r="AA177" s="144"/>
      <c r="AB177" s="148"/>
      <c r="AC177" s="57">
        <v>19.957885999999998</v>
      </c>
      <c r="AD177" s="57">
        <v>51.538877999999997</v>
      </c>
      <c r="AE177" s="45" t="s">
        <v>952</v>
      </c>
      <c r="AF177" s="45" t="s">
        <v>953</v>
      </c>
    </row>
    <row r="178" spans="1:32" s="48" customFormat="1" ht="125.1" customHeight="1" x14ac:dyDescent="0.3">
      <c r="A178" s="113">
        <v>175</v>
      </c>
      <c r="B178" s="44" t="s">
        <v>905</v>
      </c>
      <c r="C178" s="42" t="s">
        <v>2093</v>
      </c>
      <c r="D178" s="42" t="s">
        <v>955</v>
      </c>
      <c r="E178" s="42" t="s">
        <v>2289</v>
      </c>
      <c r="F178" s="42" t="s">
        <v>47</v>
      </c>
      <c r="G178" s="42" t="s">
        <v>316</v>
      </c>
      <c r="H178" s="42" t="s">
        <v>19</v>
      </c>
      <c r="I178" s="42" t="s">
        <v>181</v>
      </c>
      <c r="J178" s="42" t="s">
        <v>101</v>
      </c>
      <c r="K178" s="49"/>
      <c r="L178" s="44">
        <v>6864</v>
      </c>
      <c r="M178" s="55">
        <v>18.75</v>
      </c>
      <c r="N178" s="55">
        <v>123</v>
      </c>
      <c r="O178" s="45">
        <f t="shared" si="100"/>
        <v>17.972602739726028</v>
      </c>
      <c r="P178" s="46">
        <f>N178/365</f>
        <v>0.33698630136986302</v>
      </c>
      <c r="Q178" s="55">
        <v>1132.31</v>
      </c>
      <c r="R178" s="45">
        <f t="shared" ref="R178" si="109">S178*1000/M178</f>
        <v>164.99963570127503</v>
      </c>
      <c r="S178" s="46">
        <f t="shared" si="108"/>
        <v>3.0937431693989068</v>
      </c>
      <c r="T178" s="61">
        <v>153</v>
      </c>
      <c r="U178" s="45">
        <f t="shared" ref="U178" si="110">V178*1000/M178</f>
        <v>22.295081967213115</v>
      </c>
      <c r="V178" s="46">
        <f>T178/366</f>
        <v>0.41803278688524592</v>
      </c>
      <c r="W178" s="140"/>
      <c r="X178" s="144"/>
      <c r="Y178" s="148"/>
      <c r="Z178" s="140"/>
      <c r="AA178" s="144"/>
      <c r="AB178" s="148"/>
      <c r="AC178" s="57">
        <v>19.519625999999999</v>
      </c>
      <c r="AD178" s="57">
        <v>51.610438000000002</v>
      </c>
      <c r="AE178" s="45" t="s">
        <v>956</v>
      </c>
      <c r="AF178" s="45" t="s">
        <v>957</v>
      </c>
    </row>
    <row r="179" spans="1:32" s="48" customFormat="1" ht="125.1" customHeight="1" x14ac:dyDescent="0.3">
      <c r="A179" s="114">
        <v>176</v>
      </c>
      <c r="B179" s="44" t="s">
        <v>1004</v>
      </c>
      <c r="C179" s="42" t="s">
        <v>2552</v>
      </c>
      <c r="D179" s="42" t="s">
        <v>958</v>
      </c>
      <c r="E179" s="42" t="s">
        <v>959</v>
      </c>
      <c r="F179" s="49" t="s">
        <v>405</v>
      </c>
      <c r="G179" s="42" t="s">
        <v>867</v>
      </c>
      <c r="H179" s="42" t="s">
        <v>19</v>
      </c>
      <c r="I179" s="42" t="s">
        <v>960</v>
      </c>
      <c r="J179" s="42" t="s">
        <v>101</v>
      </c>
      <c r="K179" s="49" t="s">
        <v>1076</v>
      </c>
      <c r="L179" s="44">
        <v>11377</v>
      </c>
      <c r="M179" s="55">
        <v>31.08</v>
      </c>
      <c r="N179" s="55">
        <v>138.23099999999999</v>
      </c>
      <c r="O179" s="45">
        <f t="shared" si="100"/>
        <v>12.151876701057029</v>
      </c>
      <c r="P179" s="46">
        <f t="shared" ref="P179:P185" si="111">N179/366</f>
        <v>0.37768032786885242</v>
      </c>
      <c r="Q179" s="55">
        <v>932.91399999999999</v>
      </c>
      <c r="R179" s="45">
        <f t="shared" si="102"/>
        <v>82.0123988156775</v>
      </c>
      <c r="S179" s="46">
        <f t="shared" si="108"/>
        <v>2.5489453551912566</v>
      </c>
      <c r="T179" s="61">
        <v>279.64600000000002</v>
      </c>
      <c r="U179" s="45">
        <f t="shared" si="107"/>
        <v>24.583658600052047</v>
      </c>
      <c r="V179" s="46">
        <f t="shared" ref="V179:V185" si="112">T179/366</f>
        <v>0.76406010928961754</v>
      </c>
      <c r="W179" s="61"/>
      <c r="X179" s="126"/>
      <c r="Y179" s="62"/>
      <c r="Z179" s="61"/>
      <c r="AA179" s="126"/>
      <c r="AB179" s="62"/>
      <c r="AC179" s="57">
        <v>20.152405000000002</v>
      </c>
      <c r="AD179" s="57">
        <v>51.339182999999998</v>
      </c>
      <c r="AE179" s="52" t="s">
        <v>961</v>
      </c>
      <c r="AF179" s="52" t="s">
        <v>962</v>
      </c>
    </row>
    <row r="180" spans="1:32" s="48" customFormat="1" ht="125.1" customHeight="1" x14ac:dyDescent="0.3">
      <c r="A180" s="113">
        <v>177</v>
      </c>
      <c r="B180" s="44" t="s">
        <v>910</v>
      </c>
      <c r="C180" s="42" t="s">
        <v>2094</v>
      </c>
      <c r="D180" s="42" t="s">
        <v>963</v>
      </c>
      <c r="E180" s="42" t="s">
        <v>965</v>
      </c>
      <c r="F180" s="42" t="s">
        <v>277</v>
      </c>
      <c r="G180" s="42" t="s">
        <v>964</v>
      </c>
      <c r="H180" s="42" t="s">
        <v>19</v>
      </c>
      <c r="I180" s="42" t="s">
        <v>966</v>
      </c>
      <c r="J180" s="42" t="s">
        <v>101</v>
      </c>
      <c r="K180" s="49" t="s">
        <v>1049</v>
      </c>
      <c r="L180" s="44">
        <v>22463</v>
      </c>
      <c r="M180" s="55">
        <v>61.4</v>
      </c>
      <c r="N180" s="55">
        <v>258.32499999999999</v>
      </c>
      <c r="O180" s="45">
        <f t="shared" si="100"/>
        <v>11.495211904380483</v>
      </c>
      <c r="P180" s="46">
        <f t="shared" si="111"/>
        <v>0.70580601092896167</v>
      </c>
      <c r="Q180" s="55">
        <v>1033.298</v>
      </c>
      <c r="R180" s="45">
        <f t="shared" si="102"/>
        <v>45.980758619462101</v>
      </c>
      <c r="S180" s="46">
        <f t="shared" si="108"/>
        <v>2.8232185792349727</v>
      </c>
      <c r="T180" s="61">
        <v>294.26499999999999</v>
      </c>
      <c r="U180" s="45">
        <f t="shared" si="107"/>
        <v>13.094507039746533</v>
      </c>
      <c r="V180" s="46">
        <f t="shared" si="112"/>
        <v>0.80400273224043717</v>
      </c>
      <c r="W180" s="61"/>
      <c r="X180" s="126"/>
      <c r="Y180" s="62"/>
      <c r="Z180" s="61"/>
      <c r="AA180" s="126"/>
      <c r="AB180" s="62"/>
      <c r="AC180" s="57">
        <v>19.936173</v>
      </c>
      <c r="AD180" s="57">
        <v>51.666207</v>
      </c>
      <c r="AE180" s="45" t="s">
        <v>1098</v>
      </c>
      <c r="AF180" s="45" t="s">
        <v>1099</v>
      </c>
    </row>
    <row r="181" spans="1:32" s="48" customFormat="1" ht="125.1" customHeight="1" x14ac:dyDescent="0.3">
      <c r="A181" s="114">
        <v>178</v>
      </c>
      <c r="B181" s="44" t="s">
        <v>915</v>
      </c>
      <c r="C181" s="42" t="s">
        <v>2553</v>
      </c>
      <c r="D181" s="42" t="s">
        <v>967</v>
      </c>
      <c r="E181" s="42" t="s">
        <v>968</v>
      </c>
      <c r="F181" s="42" t="s">
        <v>277</v>
      </c>
      <c r="G181" s="42" t="s">
        <v>289</v>
      </c>
      <c r="H181" s="42" t="s">
        <v>19</v>
      </c>
      <c r="I181" s="42" t="s">
        <v>969</v>
      </c>
      <c r="J181" s="42" t="s">
        <v>101</v>
      </c>
      <c r="K181" s="49" t="s">
        <v>1049</v>
      </c>
      <c r="L181" s="44">
        <v>3903</v>
      </c>
      <c r="M181" s="55">
        <v>10.66</v>
      </c>
      <c r="N181" s="55">
        <v>22.247699999999998</v>
      </c>
      <c r="O181" s="45">
        <f t="shared" si="100"/>
        <v>5.7022575585150559</v>
      </c>
      <c r="P181" s="46">
        <f t="shared" si="111"/>
        <v>6.078606557377049E-2</v>
      </c>
      <c r="Q181" s="55">
        <v>119.0415</v>
      </c>
      <c r="R181" s="45">
        <f t="shared" si="102"/>
        <v>30.511257035647279</v>
      </c>
      <c r="S181" s="46">
        <f t="shared" si="108"/>
        <v>0.32524999999999998</v>
      </c>
      <c r="T181" s="61">
        <v>40.591200000000001</v>
      </c>
      <c r="U181" s="45">
        <f t="shared" si="107"/>
        <v>10.403838464614156</v>
      </c>
      <c r="V181" s="46">
        <f t="shared" si="112"/>
        <v>0.11090491803278689</v>
      </c>
      <c r="W181" s="61"/>
      <c r="X181" s="126"/>
      <c r="Y181" s="62"/>
      <c r="Z181" s="61"/>
      <c r="AA181" s="126"/>
      <c r="AB181" s="62"/>
      <c r="AC181" s="57">
        <v>20.138604999999998</v>
      </c>
      <c r="AD181" s="57">
        <v>51.561812000000003</v>
      </c>
      <c r="AE181" s="45" t="s">
        <v>1022</v>
      </c>
      <c r="AF181" s="45" t="s">
        <v>1101</v>
      </c>
    </row>
    <row r="182" spans="1:32" s="48" customFormat="1" ht="125.1" customHeight="1" x14ac:dyDescent="0.3">
      <c r="A182" s="113">
        <v>179</v>
      </c>
      <c r="B182" s="44" t="s">
        <v>920</v>
      </c>
      <c r="C182" s="42" t="s">
        <v>2095</v>
      </c>
      <c r="D182" s="42" t="s">
        <v>402</v>
      </c>
      <c r="E182" s="42" t="s">
        <v>970</v>
      </c>
      <c r="F182" s="49" t="s">
        <v>405</v>
      </c>
      <c r="G182" s="42" t="s">
        <v>403</v>
      </c>
      <c r="H182" s="42" t="s">
        <v>19</v>
      </c>
      <c r="I182" s="42" t="s">
        <v>1012</v>
      </c>
      <c r="J182" s="42" t="s">
        <v>101</v>
      </c>
      <c r="K182" s="49" t="s">
        <v>1085</v>
      </c>
      <c r="L182" s="44">
        <v>5240</v>
      </c>
      <c r="M182" s="55">
        <v>14.3</v>
      </c>
      <c r="N182" s="55">
        <v>22.8</v>
      </c>
      <c r="O182" s="45">
        <f t="shared" si="100"/>
        <v>4.3562994382666513</v>
      </c>
      <c r="P182" s="46">
        <f t="shared" si="111"/>
        <v>6.2295081967213117E-2</v>
      </c>
      <c r="Q182" s="55">
        <v>220</v>
      </c>
      <c r="R182" s="45">
        <f t="shared" si="102"/>
        <v>42.149631190727071</v>
      </c>
      <c r="S182" s="46">
        <f>Q182/365</f>
        <v>0.60273972602739723</v>
      </c>
      <c r="T182" s="61">
        <v>32.5</v>
      </c>
      <c r="U182" s="45">
        <f t="shared" si="107"/>
        <v>6.209637357178341</v>
      </c>
      <c r="V182" s="46">
        <f t="shared" si="112"/>
        <v>8.8797814207650275E-2</v>
      </c>
      <c r="W182" s="61">
        <v>123.7</v>
      </c>
      <c r="X182" s="45">
        <f>Y182*1000/M182</f>
        <v>23.634835110244943</v>
      </c>
      <c r="Y182" s="46">
        <f>W182/366</f>
        <v>0.33797814207650273</v>
      </c>
      <c r="Z182" s="61">
        <v>46.5</v>
      </c>
      <c r="AA182" s="45">
        <f>AB182*1000/M182</f>
        <v>8.8845580648859332</v>
      </c>
      <c r="AB182" s="46">
        <f>Z182/366</f>
        <v>0.12704918032786885</v>
      </c>
      <c r="AC182" s="57">
        <v>20.284897000000001</v>
      </c>
      <c r="AD182" s="57">
        <v>51.453322</v>
      </c>
      <c r="AE182" s="52" t="s">
        <v>971</v>
      </c>
      <c r="AF182" s="52" t="s">
        <v>972</v>
      </c>
    </row>
    <row r="183" spans="1:32" s="48" customFormat="1" ht="125.1" customHeight="1" x14ac:dyDescent="0.3">
      <c r="A183" s="114">
        <v>180</v>
      </c>
      <c r="B183" s="44" t="s">
        <v>926</v>
      </c>
      <c r="C183" s="63" t="s">
        <v>2096</v>
      </c>
      <c r="D183" s="42" t="s">
        <v>721</v>
      </c>
      <c r="E183" s="42" t="s">
        <v>722</v>
      </c>
      <c r="F183" s="42" t="s">
        <v>424</v>
      </c>
      <c r="G183" s="42" t="s">
        <v>422</v>
      </c>
      <c r="H183" s="42" t="s">
        <v>19</v>
      </c>
      <c r="I183" s="42" t="s">
        <v>723</v>
      </c>
      <c r="J183" s="42" t="s">
        <v>29</v>
      </c>
      <c r="K183" s="42" t="s">
        <v>1083</v>
      </c>
      <c r="L183" s="44">
        <v>3841</v>
      </c>
      <c r="M183" s="55">
        <v>10.49</v>
      </c>
      <c r="N183" s="55">
        <v>83.5</v>
      </c>
      <c r="O183" s="45">
        <f t="shared" si="100"/>
        <v>21.748529695208031</v>
      </c>
      <c r="P183" s="46">
        <f t="shared" si="111"/>
        <v>0.22814207650273224</v>
      </c>
      <c r="Q183" s="55">
        <v>317.67200000000003</v>
      </c>
      <c r="R183" s="45">
        <f t="shared" si="102"/>
        <v>82.741304495043423</v>
      </c>
      <c r="S183" s="46">
        <f>Q183/366</f>
        <v>0.86795628415300552</v>
      </c>
      <c r="T183" s="55">
        <v>88.948099999999997</v>
      </c>
      <c r="U183" s="45">
        <f t="shared" si="107"/>
        <v>23.16754963092615</v>
      </c>
      <c r="V183" s="46">
        <f t="shared" si="112"/>
        <v>0.2430275956284153</v>
      </c>
      <c r="W183" s="55"/>
      <c r="X183" s="45"/>
      <c r="Y183" s="46"/>
      <c r="Z183" s="55"/>
      <c r="AA183" s="45"/>
      <c r="AB183" s="46"/>
      <c r="AC183" s="47">
        <v>19.362652000000001</v>
      </c>
      <c r="AD183" s="47">
        <v>51.386968000000003</v>
      </c>
      <c r="AE183" s="45" t="s">
        <v>990</v>
      </c>
      <c r="AF183" s="45" t="s">
        <v>991</v>
      </c>
    </row>
    <row r="184" spans="1:32" s="48" customFormat="1" ht="125.1" customHeight="1" x14ac:dyDescent="0.3">
      <c r="A184" s="113">
        <v>181</v>
      </c>
      <c r="B184" s="44" t="s">
        <v>932</v>
      </c>
      <c r="C184" s="42" t="s">
        <v>2097</v>
      </c>
      <c r="D184" s="49" t="s">
        <v>916</v>
      </c>
      <c r="E184" s="49" t="s">
        <v>518</v>
      </c>
      <c r="F184" s="42" t="s">
        <v>261</v>
      </c>
      <c r="G184" s="42" t="s">
        <v>487</v>
      </c>
      <c r="H184" s="42" t="s">
        <v>19</v>
      </c>
      <c r="I184" s="42" t="s">
        <v>917</v>
      </c>
      <c r="J184" s="42" t="s">
        <v>29</v>
      </c>
      <c r="K184" s="42" t="s">
        <v>1090</v>
      </c>
      <c r="L184" s="44">
        <v>3876</v>
      </c>
      <c r="M184" s="55">
        <v>10.59</v>
      </c>
      <c r="N184" s="55">
        <v>69.77</v>
      </c>
      <c r="O184" s="45">
        <f t="shared" si="100"/>
        <v>18.000794645943952</v>
      </c>
      <c r="P184" s="46">
        <f t="shared" si="111"/>
        <v>0.19062841530054644</v>
      </c>
      <c r="Q184" s="55">
        <v>333.34</v>
      </c>
      <c r="R184" s="45">
        <f t="shared" si="102"/>
        <v>86.002363297677462</v>
      </c>
      <c r="S184" s="46">
        <f>Q184/366</f>
        <v>0.91076502732240427</v>
      </c>
      <c r="T184" s="61">
        <v>85.27</v>
      </c>
      <c r="U184" s="45">
        <f t="shared" si="107"/>
        <v>21.999824558687695</v>
      </c>
      <c r="V184" s="46">
        <f t="shared" si="112"/>
        <v>0.23297814207650272</v>
      </c>
      <c r="W184" s="140"/>
      <c r="X184" s="144"/>
      <c r="Y184" s="148"/>
      <c r="Z184" s="140"/>
      <c r="AA184" s="144"/>
      <c r="AB184" s="148"/>
      <c r="AC184" s="57">
        <v>19.430641999999999</v>
      </c>
      <c r="AD184" s="57">
        <v>51.267257999999998</v>
      </c>
      <c r="AE184" s="52" t="s">
        <v>918</v>
      </c>
      <c r="AF184" s="52" t="s">
        <v>919</v>
      </c>
    </row>
    <row r="185" spans="1:32" s="48" customFormat="1" ht="125.1" customHeight="1" x14ac:dyDescent="0.3">
      <c r="A185" s="114">
        <v>182</v>
      </c>
      <c r="B185" s="44" t="s">
        <v>937</v>
      </c>
      <c r="C185" s="42" t="s">
        <v>2554</v>
      </c>
      <c r="D185" s="42" t="s">
        <v>973</v>
      </c>
      <c r="E185" s="42" t="s">
        <v>974</v>
      </c>
      <c r="F185" s="42" t="s">
        <v>405</v>
      </c>
      <c r="G185" s="42" t="s">
        <v>550</v>
      </c>
      <c r="H185" s="42" t="s">
        <v>102</v>
      </c>
      <c r="I185" s="42" t="s">
        <v>975</v>
      </c>
      <c r="J185" s="42" t="s">
        <v>101</v>
      </c>
      <c r="K185" s="49" t="s">
        <v>1066</v>
      </c>
      <c r="L185" s="44">
        <v>2037</v>
      </c>
      <c r="M185" s="55">
        <v>5.6</v>
      </c>
      <c r="N185" s="55">
        <v>40.869999999999997</v>
      </c>
      <c r="O185" s="45">
        <f t="shared" si="100"/>
        <v>19.94047619047619</v>
      </c>
      <c r="P185" s="46">
        <f t="shared" si="111"/>
        <v>0.11166666666666666</v>
      </c>
      <c r="Q185" s="55">
        <v>209.85499999999999</v>
      </c>
      <c r="R185" s="45">
        <f t="shared" si="102"/>
        <v>102.38827088212335</v>
      </c>
      <c r="S185" s="46">
        <f>Q185/366</f>
        <v>0.57337431693989072</v>
      </c>
      <c r="T185" s="55">
        <v>44.823</v>
      </c>
      <c r="U185" s="45">
        <f t="shared" si="107"/>
        <v>21.869145199063233</v>
      </c>
      <c r="V185" s="46">
        <f t="shared" si="112"/>
        <v>0.1224672131147541</v>
      </c>
      <c r="W185" s="55"/>
      <c r="X185" s="45"/>
      <c r="Y185" s="46"/>
      <c r="Z185" s="55"/>
      <c r="AA185" s="45"/>
      <c r="AB185" s="46"/>
      <c r="AC185" s="57">
        <v>20.398333300000001</v>
      </c>
      <c r="AD185" s="57">
        <v>51.4544444</v>
      </c>
      <c r="AE185" s="52" t="s">
        <v>976</v>
      </c>
      <c r="AF185" s="52" t="s">
        <v>977</v>
      </c>
    </row>
    <row r="186" spans="1:32" s="48" customFormat="1" ht="125.1" customHeight="1" x14ac:dyDescent="0.3">
      <c r="A186" s="113">
        <v>183</v>
      </c>
      <c r="B186" s="44" t="s">
        <v>1005</v>
      </c>
      <c r="C186" s="42" t="s">
        <v>2098</v>
      </c>
      <c r="D186" s="42" t="s">
        <v>721</v>
      </c>
      <c r="E186" s="42" t="s">
        <v>722</v>
      </c>
      <c r="F186" s="42" t="s">
        <v>424</v>
      </c>
      <c r="G186" s="42" t="s">
        <v>422</v>
      </c>
      <c r="H186" s="42" t="s">
        <v>19</v>
      </c>
      <c r="I186" s="42" t="s">
        <v>892</v>
      </c>
      <c r="J186" s="42" t="s">
        <v>29</v>
      </c>
      <c r="K186" s="42" t="s">
        <v>1090</v>
      </c>
      <c r="L186" s="44">
        <v>10629</v>
      </c>
      <c r="M186" s="55">
        <v>29.04</v>
      </c>
      <c r="N186" s="55">
        <v>59.52</v>
      </c>
      <c r="O186" s="45">
        <f t="shared" si="100"/>
        <v>5.5999638712008322</v>
      </c>
      <c r="P186" s="46">
        <f>N186/366</f>
        <v>0.16262295081967215</v>
      </c>
      <c r="Q186" s="55">
        <v>329.49900000000002</v>
      </c>
      <c r="R186" s="45">
        <f t="shared" si="102"/>
        <v>31.001049993225855</v>
      </c>
      <c r="S186" s="46">
        <f>Q186/366</f>
        <v>0.90027049180327878</v>
      </c>
      <c r="T186" s="55">
        <v>115.85599999999999</v>
      </c>
      <c r="U186" s="45">
        <f t="shared" si="107"/>
        <v>10.900359782625058</v>
      </c>
      <c r="V186" s="46">
        <f>T186/366</f>
        <v>0.31654644808743165</v>
      </c>
      <c r="W186" s="55"/>
      <c r="X186" s="45"/>
      <c r="Y186" s="46"/>
      <c r="Z186" s="55"/>
      <c r="AA186" s="45"/>
      <c r="AB186" s="46"/>
      <c r="AC186" s="47">
        <v>19.403055500000001</v>
      </c>
      <c r="AD186" s="47">
        <v>51.268055599999997</v>
      </c>
      <c r="AE186" s="45" t="s">
        <v>992</v>
      </c>
      <c r="AF186" s="45" t="s">
        <v>993</v>
      </c>
    </row>
    <row r="187" spans="1:32" s="48" customFormat="1" ht="125.1" customHeight="1" x14ac:dyDescent="0.3">
      <c r="A187" s="114">
        <v>184</v>
      </c>
      <c r="B187" s="44" t="s">
        <v>940</v>
      </c>
      <c r="C187" s="42" t="s">
        <v>2099</v>
      </c>
      <c r="D187" s="42" t="s">
        <v>683</v>
      </c>
      <c r="E187" s="42" t="s">
        <v>684</v>
      </c>
      <c r="F187" s="42" t="s">
        <v>261</v>
      </c>
      <c r="G187" s="42" t="s">
        <v>685</v>
      </c>
      <c r="H187" s="42" t="s">
        <v>55</v>
      </c>
      <c r="I187" s="42" t="s">
        <v>978</v>
      </c>
      <c r="J187" s="42" t="s">
        <v>29</v>
      </c>
      <c r="K187" s="42" t="s">
        <v>1071</v>
      </c>
      <c r="L187" s="44">
        <v>732</v>
      </c>
      <c r="M187" s="55">
        <v>2</v>
      </c>
      <c r="N187" s="55">
        <v>2.93</v>
      </c>
      <c r="O187" s="45">
        <f t="shared" si="100"/>
        <v>4.002732240437159</v>
      </c>
      <c r="P187" s="46">
        <f>N187/366</f>
        <v>8.0054644808743181E-3</v>
      </c>
      <c r="Q187" s="55">
        <v>15.37</v>
      </c>
      <c r="R187" s="45">
        <f t="shared" si="102"/>
        <v>20.997267759562838</v>
      </c>
      <c r="S187" s="46">
        <f>Q187/366</f>
        <v>4.1994535519125679E-2</v>
      </c>
      <c r="T187" s="55">
        <v>8.0519999999999996</v>
      </c>
      <c r="U187" s="45">
        <f t="shared" si="107"/>
        <v>11</v>
      </c>
      <c r="V187" s="46">
        <v>2.1999999999999999E-2</v>
      </c>
      <c r="W187" s="55"/>
      <c r="X187" s="45"/>
      <c r="Y187" s="46"/>
      <c r="Z187" s="55"/>
      <c r="AA187" s="45"/>
      <c r="AB187" s="46"/>
      <c r="AC187" s="57">
        <v>19.606943999999999</v>
      </c>
      <c r="AD187" s="57">
        <v>50.893611</v>
      </c>
      <c r="AE187" s="45" t="s">
        <v>1006</v>
      </c>
      <c r="AF187" s="45" t="s">
        <v>1007</v>
      </c>
    </row>
    <row r="188" spans="1:32" s="48" customFormat="1" ht="125.1" customHeight="1" x14ac:dyDescent="0.3">
      <c r="A188" s="113">
        <v>185</v>
      </c>
      <c r="B188" s="44" t="s">
        <v>944</v>
      </c>
      <c r="C188" s="42" t="s">
        <v>2100</v>
      </c>
      <c r="D188" s="42" t="s">
        <v>979</v>
      </c>
      <c r="E188" s="42" t="s">
        <v>980</v>
      </c>
      <c r="F188" s="42" t="s">
        <v>405</v>
      </c>
      <c r="G188" s="42" t="s">
        <v>769</v>
      </c>
      <c r="H188" s="42" t="s">
        <v>19</v>
      </c>
      <c r="I188" s="42" t="s">
        <v>181</v>
      </c>
      <c r="J188" s="49" t="s">
        <v>101</v>
      </c>
      <c r="K188" s="42"/>
      <c r="L188" s="55">
        <v>2376</v>
      </c>
      <c r="M188" s="55">
        <v>12</v>
      </c>
      <c r="N188" s="55">
        <v>12</v>
      </c>
      <c r="O188" s="45">
        <f t="shared" si="100"/>
        <v>5</v>
      </c>
      <c r="P188" s="46">
        <v>0.06</v>
      </c>
      <c r="Q188" s="55">
        <v>59</v>
      </c>
      <c r="R188" s="45">
        <f>S188*1000/M188</f>
        <v>25</v>
      </c>
      <c r="S188" s="46">
        <v>0.3</v>
      </c>
      <c r="T188" s="55">
        <v>40.299999999999997</v>
      </c>
      <c r="U188" s="45">
        <f>V188*1000/M188</f>
        <v>17</v>
      </c>
      <c r="V188" s="46">
        <v>0.20399999999999999</v>
      </c>
      <c r="W188" s="55">
        <v>0.02</v>
      </c>
      <c r="X188" s="45"/>
      <c r="Y188" s="46"/>
      <c r="Z188" s="54"/>
      <c r="AA188" s="45"/>
      <c r="AB188" s="46"/>
      <c r="AC188" s="57">
        <v>20.202242999999999</v>
      </c>
      <c r="AD188" s="57">
        <v>51.204600999999997</v>
      </c>
      <c r="AE188" s="44" t="s">
        <v>1100</v>
      </c>
      <c r="AF188" s="44" t="s">
        <v>981</v>
      </c>
    </row>
    <row r="189" spans="1:32" s="48" customFormat="1" ht="125.1" customHeight="1" x14ac:dyDescent="0.3">
      <c r="A189" s="114">
        <v>186</v>
      </c>
      <c r="B189" s="44" t="s">
        <v>949</v>
      </c>
      <c r="C189" s="49" t="s">
        <v>2101</v>
      </c>
      <c r="D189" s="49" t="s">
        <v>742</v>
      </c>
      <c r="E189" s="49" t="s">
        <v>982</v>
      </c>
      <c r="F189" s="49" t="s">
        <v>424</v>
      </c>
      <c r="G189" s="49" t="s">
        <v>743</v>
      </c>
      <c r="H189" s="49" t="s">
        <v>19</v>
      </c>
      <c r="I189" s="42" t="s">
        <v>983</v>
      </c>
      <c r="J189" s="49" t="s">
        <v>29</v>
      </c>
      <c r="K189" s="42" t="s">
        <v>1068</v>
      </c>
      <c r="L189" s="44">
        <v>1280</v>
      </c>
      <c r="M189" s="55">
        <v>3.4969999999999999</v>
      </c>
      <c r="N189" s="55">
        <v>14.72</v>
      </c>
      <c r="O189" s="45">
        <f t="shared" si="100"/>
        <v>11.500880536166051</v>
      </c>
      <c r="P189" s="46">
        <f>N189/366</f>
        <v>4.0218579234972678E-2</v>
      </c>
      <c r="Q189" s="55">
        <v>92.263999999999996</v>
      </c>
      <c r="R189" s="45">
        <f>S189*1000/M189</f>
        <v>72.086769143262529</v>
      </c>
      <c r="S189" s="46">
        <f>Q189/366</f>
        <v>0.25208743169398906</v>
      </c>
      <c r="T189" s="61">
        <v>19.170000000000002</v>
      </c>
      <c r="U189" s="45">
        <f>V189*1000/M189</f>
        <v>14.97770923086299</v>
      </c>
      <c r="V189" s="46">
        <f>T189/366</f>
        <v>5.2377049180327873E-2</v>
      </c>
      <c r="W189" s="140"/>
      <c r="X189" s="144"/>
      <c r="Y189" s="148"/>
      <c r="Z189" s="140"/>
      <c r="AA189" s="144"/>
      <c r="AB189" s="148"/>
      <c r="AC189" s="57">
        <v>19.363264000000001</v>
      </c>
      <c r="AD189" s="57">
        <v>51.472963</v>
      </c>
      <c r="AE189" s="44" t="s">
        <v>984</v>
      </c>
      <c r="AF189" s="44" t="s">
        <v>985</v>
      </c>
    </row>
    <row r="190" spans="1:32" s="48" customFormat="1" ht="125.1" customHeight="1" x14ac:dyDescent="0.3">
      <c r="A190" s="113">
        <v>187</v>
      </c>
      <c r="B190" s="44" t="s">
        <v>954</v>
      </c>
      <c r="C190" s="42" t="s">
        <v>2102</v>
      </c>
      <c r="D190" s="42" t="s">
        <v>986</v>
      </c>
      <c r="E190" s="42" t="s">
        <v>437</v>
      </c>
      <c r="F190" s="42" t="s">
        <v>261</v>
      </c>
      <c r="G190" s="42" t="s">
        <v>438</v>
      </c>
      <c r="H190" s="42" t="s">
        <v>19</v>
      </c>
      <c r="I190" s="42" t="s">
        <v>987</v>
      </c>
      <c r="J190" s="42" t="s">
        <v>29</v>
      </c>
      <c r="K190" s="42" t="s">
        <v>1089</v>
      </c>
      <c r="L190" s="44">
        <v>2149</v>
      </c>
      <c r="M190" s="55">
        <v>5.87</v>
      </c>
      <c r="N190" s="55">
        <v>28.044499999999999</v>
      </c>
      <c r="O190" s="45">
        <f t="shared" si="100"/>
        <v>13.053546327068263</v>
      </c>
      <c r="P190" s="46">
        <f>N190/366</f>
        <v>7.6624316939890705E-2</v>
      </c>
      <c r="Q190" s="55">
        <v>205.61600000000001</v>
      </c>
      <c r="R190" s="45">
        <f>S190*1000/M190</f>
        <v>95.705681384459268</v>
      </c>
      <c r="S190" s="46">
        <f>Q190/366</f>
        <v>0.56179234972677594</v>
      </c>
      <c r="T190" s="55">
        <v>45.322000000000003</v>
      </c>
      <c r="U190" s="45">
        <f>V190*1000/M190</f>
        <v>21.095502741549605</v>
      </c>
      <c r="V190" s="46">
        <f>T190/366</f>
        <v>0.12383060109289619</v>
      </c>
      <c r="W190" s="55"/>
      <c r="X190" s="45"/>
      <c r="Y190" s="46"/>
      <c r="Z190" s="55"/>
      <c r="AA190" s="45"/>
      <c r="AB190" s="46"/>
      <c r="AC190" s="47">
        <v>19.53794289999</v>
      </c>
      <c r="AD190" s="47">
        <v>51.148027000010003</v>
      </c>
      <c r="AE190" s="45" t="s">
        <v>988</v>
      </c>
      <c r="AF190" s="45" t="s">
        <v>989</v>
      </c>
    </row>
    <row r="191" spans="1:32" s="48" customFormat="1" ht="125.1" customHeight="1" x14ac:dyDescent="0.3">
      <c r="A191" s="114">
        <v>188</v>
      </c>
      <c r="B191" s="44" t="s">
        <v>1029</v>
      </c>
      <c r="C191" s="42" t="s">
        <v>2743</v>
      </c>
      <c r="D191" s="43" t="s">
        <v>213</v>
      </c>
      <c r="E191" s="43" t="s">
        <v>1024</v>
      </c>
      <c r="F191" s="42" t="s">
        <v>47</v>
      </c>
      <c r="G191" s="42" t="s">
        <v>302</v>
      </c>
      <c r="H191" s="42" t="s">
        <v>102</v>
      </c>
      <c r="I191" s="58" t="s">
        <v>1023</v>
      </c>
      <c r="J191" s="59" t="s">
        <v>101</v>
      </c>
      <c r="K191" s="42"/>
      <c r="L191" s="44">
        <v>24311</v>
      </c>
      <c r="M191" s="55">
        <v>66.42</v>
      </c>
      <c r="N191" s="61">
        <v>656.39700000000005</v>
      </c>
      <c r="O191" s="126">
        <f t="shared" si="100"/>
        <v>27.001421653560797</v>
      </c>
      <c r="P191" s="62">
        <f>N191/366</f>
        <v>1.7934344262295083</v>
      </c>
      <c r="Q191" s="61">
        <v>2576.9659999999999</v>
      </c>
      <c r="R191" s="126">
        <f>S191*1000/M191</f>
        <v>106.00558130657203</v>
      </c>
      <c r="S191" s="62">
        <f>Q191/366</f>
        <v>7.0408907103825138</v>
      </c>
      <c r="T191" s="61">
        <v>648.37400000000002</v>
      </c>
      <c r="U191" s="45">
        <f>V191*1000/M191</f>
        <v>26.671389057545706</v>
      </c>
      <c r="V191" s="46">
        <f>T191/366</f>
        <v>1.7715136612021858</v>
      </c>
      <c r="W191" s="141"/>
      <c r="X191" s="145"/>
      <c r="Y191" s="149"/>
      <c r="Z191" s="141"/>
      <c r="AA191" s="145"/>
      <c r="AB191" s="149"/>
      <c r="AC191" s="47">
        <v>19.878730999999998</v>
      </c>
      <c r="AD191" s="47">
        <v>51.688521000000001</v>
      </c>
      <c r="AE191" s="45" t="s">
        <v>1025</v>
      </c>
      <c r="AF191" s="45" t="s">
        <v>1026</v>
      </c>
    </row>
    <row r="192" spans="1:32" s="48" customFormat="1" ht="125.1" customHeight="1" x14ac:dyDescent="0.3">
      <c r="A192" s="113">
        <v>189</v>
      </c>
      <c r="B192" s="44" t="s">
        <v>1030</v>
      </c>
      <c r="C192" s="42" t="s">
        <v>2103</v>
      </c>
      <c r="D192" s="42" t="s">
        <v>1017</v>
      </c>
      <c r="E192" s="42" t="s">
        <v>1018</v>
      </c>
      <c r="F192" s="42" t="s">
        <v>277</v>
      </c>
      <c r="G192" s="42" t="s">
        <v>289</v>
      </c>
      <c r="H192" s="42" t="s">
        <v>19</v>
      </c>
      <c r="I192" s="74" t="s">
        <v>1019</v>
      </c>
      <c r="J192" s="42" t="s">
        <v>101</v>
      </c>
      <c r="K192" s="42" t="s">
        <v>1045</v>
      </c>
      <c r="L192" s="44">
        <v>12190</v>
      </c>
      <c r="M192" s="55">
        <v>33.31</v>
      </c>
      <c r="N192" s="55">
        <v>109.71</v>
      </c>
      <c r="O192" s="45">
        <f>P192*1000/M192</f>
        <v>8.9989221963571193</v>
      </c>
      <c r="P192" s="46">
        <f>N192/366</f>
        <v>0.2997540983606557</v>
      </c>
      <c r="Q192" s="55">
        <v>499.79</v>
      </c>
      <c r="R192" s="45">
        <f>S192*1000/M192</f>
        <v>40.995090005626892</v>
      </c>
      <c r="S192" s="46">
        <f>Q192/366</f>
        <v>1.3655464480874318</v>
      </c>
      <c r="T192" s="61">
        <v>158.47</v>
      </c>
      <c r="U192" s="45">
        <f>V192*1000/M192</f>
        <v>12.998443172515842</v>
      </c>
      <c r="V192" s="46">
        <f>T192/366</f>
        <v>0.4329781420765027</v>
      </c>
      <c r="W192" s="141"/>
      <c r="X192" s="145"/>
      <c r="Y192" s="149"/>
      <c r="Z192" s="141"/>
      <c r="AA192" s="145"/>
      <c r="AB192" s="149"/>
      <c r="AC192" s="57">
        <v>20.268750000000001</v>
      </c>
      <c r="AD192" s="57">
        <v>51.530444000000003</v>
      </c>
      <c r="AE192" s="45" t="s">
        <v>1020</v>
      </c>
      <c r="AF192" s="45" t="s">
        <v>1021</v>
      </c>
    </row>
    <row r="193" spans="1:32" s="71" customFormat="1" ht="125.1" customHeight="1" x14ac:dyDescent="0.3">
      <c r="A193" s="114">
        <v>190</v>
      </c>
      <c r="B193" s="66" t="s">
        <v>1110</v>
      </c>
      <c r="C193" s="64" t="s">
        <v>2104</v>
      </c>
      <c r="D193" s="64" t="s">
        <v>2214</v>
      </c>
      <c r="E193" s="64" t="s">
        <v>2300</v>
      </c>
      <c r="F193" s="64" t="s">
        <v>1111</v>
      </c>
      <c r="G193" s="64" t="s">
        <v>1112</v>
      </c>
      <c r="H193" s="64" t="s">
        <v>19</v>
      </c>
      <c r="I193" s="64" t="s">
        <v>1113</v>
      </c>
      <c r="J193" s="64" t="s">
        <v>105</v>
      </c>
      <c r="K193" s="65" t="s">
        <v>1114</v>
      </c>
      <c r="L193" s="66">
        <v>36047</v>
      </c>
      <c r="M193" s="108">
        <v>98</v>
      </c>
      <c r="N193" s="108">
        <v>184.7</v>
      </c>
      <c r="O193" s="67">
        <v>5.13</v>
      </c>
      <c r="P193" s="68">
        <v>0.505</v>
      </c>
      <c r="Q193" s="108">
        <v>1079.5999999999999</v>
      </c>
      <c r="R193" s="67">
        <v>29.95</v>
      </c>
      <c r="S193" s="68">
        <v>2.95</v>
      </c>
      <c r="T193" s="108">
        <v>519.1</v>
      </c>
      <c r="U193" s="67">
        <v>14.4</v>
      </c>
      <c r="V193" s="68">
        <v>1.4179999999999999</v>
      </c>
      <c r="W193" s="108"/>
      <c r="X193" s="67"/>
      <c r="Y193" s="68"/>
      <c r="Z193" s="108"/>
      <c r="AA193" s="67"/>
      <c r="AB193" s="68"/>
      <c r="AC193" s="69">
        <v>19.00958</v>
      </c>
      <c r="AD193" s="69">
        <v>52.128329999999998</v>
      </c>
      <c r="AE193" s="70" t="s">
        <v>1115</v>
      </c>
      <c r="AF193" s="70" t="s">
        <v>1116</v>
      </c>
    </row>
    <row r="194" spans="1:32" s="71" customFormat="1" ht="125.1" customHeight="1" x14ac:dyDescent="0.3">
      <c r="A194" s="113">
        <v>191</v>
      </c>
      <c r="B194" s="66" t="s">
        <v>1117</v>
      </c>
      <c r="C194" s="64" t="s">
        <v>2105</v>
      </c>
      <c r="D194" s="64" t="s">
        <v>2215</v>
      </c>
      <c r="E194" s="64" t="s">
        <v>2301</v>
      </c>
      <c r="F194" s="64" t="s">
        <v>1118</v>
      </c>
      <c r="G194" s="64" t="s">
        <v>1119</v>
      </c>
      <c r="H194" s="64" t="s">
        <v>19</v>
      </c>
      <c r="I194" s="64" t="s">
        <v>1120</v>
      </c>
      <c r="J194" s="64" t="s">
        <v>36</v>
      </c>
      <c r="K194" s="65" t="s">
        <v>1121</v>
      </c>
      <c r="L194" s="66">
        <v>26855</v>
      </c>
      <c r="M194" s="108">
        <v>73</v>
      </c>
      <c r="N194" s="108">
        <v>201.41</v>
      </c>
      <c r="O194" s="67">
        <v>7.5</v>
      </c>
      <c r="P194" s="68">
        <v>0.6</v>
      </c>
      <c r="Q194" s="108">
        <v>980.2</v>
      </c>
      <c r="R194" s="67">
        <v>36.5</v>
      </c>
      <c r="S194" s="68">
        <v>2.7</v>
      </c>
      <c r="T194" s="108">
        <v>303.5</v>
      </c>
      <c r="U194" s="67">
        <v>11.3</v>
      </c>
      <c r="V194" s="68">
        <v>0.8</v>
      </c>
      <c r="W194" s="108"/>
      <c r="X194" s="67"/>
      <c r="Y194" s="68"/>
      <c r="Z194" s="108"/>
      <c r="AA194" s="67"/>
      <c r="AB194" s="68"/>
      <c r="AC194" s="72">
        <v>20.28528</v>
      </c>
      <c r="AD194" s="72">
        <v>51.86694</v>
      </c>
      <c r="AE194" s="70" t="s">
        <v>1122</v>
      </c>
      <c r="AF194" s="70" t="s">
        <v>1123</v>
      </c>
    </row>
    <row r="195" spans="1:32" s="71" customFormat="1" ht="125.1" customHeight="1" x14ac:dyDescent="0.3">
      <c r="A195" s="114">
        <v>192</v>
      </c>
      <c r="B195" s="66" t="s">
        <v>1124</v>
      </c>
      <c r="C195" s="64" t="s">
        <v>2106</v>
      </c>
      <c r="D195" s="64" t="s">
        <v>2216</v>
      </c>
      <c r="E195" s="64" t="s">
        <v>1125</v>
      </c>
      <c r="F195" s="64" t="s">
        <v>1118</v>
      </c>
      <c r="G195" s="64" t="s">
        <v>1126</v>
      </c>
      <c r="H195" s="64" t="s">
        <v>19</v>
      </c>
      <c r="I195" s="64" t="s">
        <v>1127</v>
      </c>
      <c r="J195" s="64" t="s">
        <v>36</v>
      </c>
      <c r="K195" s="65" t="s">
        <v>1128</v>
      </c>
      <c r="L195" s="66">
        <v>58997</v>
      </c>
      <c r="M195" s="108">
        <v>161</v>
      </c>
      <c r="N195" s="108">
        <v>359.88</v>
      </c>
      <c r="O195" s="67">
        <v>6.1</v>
      </c>
      <c r="P195" s="68">
        <v>1</v>
      </c>
      <c r="Q195" s="108">
        <v>2856.6</v>
      </c>
      <c r="R195" s="67">
        <v>48.4</v>
      </c>
      <c r="S195" s="68">
        <v>7.8</v>
      </c>
      <c r="T195" s="108">
        <v>796.5</v>
      </c>
      <c r="U195" s="67">
        <v>13.5</v>
      </c>
      <c r="V195" s="68">
        <v>2.2000000000000002</v>
      </c>
      <c r="W195" s="108"/>
      <c r="X195" s="67"/>
      <c r="Y195" s="68"/>
      <c r="Z195" s="108"/>
      <c r="AA195" s="67"/>
      <c r="AB195" s="68"/>
      <c r="AC195" s="72">
        <v>20.16179</v>
      </c>
      <c r="AD195" s="72">
        <v>52.086660000000002</v>
      </c>
      <c r="AE195" s="116" t="s">
        <v>1129</v>
      </c>
      <c r="AF195" s="70" t="s">
        <v>1130</v>
      </c>
    </row>
    <row r="196" spans="1:32" s="71" customFormat="1" ht="125.1" customHeight="1" x14ac:dyDescent="0.3">
      <c r="A196" s="113">
        <v>193</v>
      </c>
      <c r="B196" s="66" t="s">
        <v>1131</v>
      </c>
      <c r="C196" s="64" t="s">
        <v>2107</v>
      </c>
      <c r="D196" s="64" t="s">
        <v>2218</v>
      </c>
      <c r="E196" s="64" t="s">
        <v>1132</v>
      </c>
      <c r="F196" s="64" t="s">
        <v>1133</v>
      </c>
      <c r="G196" s="64" t="s">
        <v>1134</v>
      </c>
      <c r="H196" s="64" t="s">
        <v>19</v>
      </c>
      <c r="I196" s="64" t="s">
        <v>1135</v>
      </c>
      <c r="J196" s="64" t="s">
        <v>36</v>
      </c>
      <c r="K196" s="65" t="s">
        <v>1136</v>
      </c>
      <c r="L196" s="66">
        <v>32007</v>
      </c>
      <c r="M196" s="108">
        <v>87</v>
      </c>
      <c r="N196" s="108">
        <v>102.42</v>
      </c>
      <c r="O196" s="67">
        <v>3.2</v>
      </c>
      <c r="P196" s="68">
        <v>0.3</v>
      </c>
      <c r="Q196" s="108">
        <v>1328.3</v>
      </c>
      <c r="R196" s="67">
        <v>41.5</v>
      </c>
      <c r="S196" s="68">
        <v>3.6</v>
      </c>
      <c r="T196" s="108">
        <v>265.7</v>
      </c>
      <c r="U196" s="67">
        <v>8.3000000000000007</v>
      </c>
      <c r="V196" s="68">
        <v>0.7</v>
      </c>
      <c r="W196" s="108"/>
      <c r="X196" s="67"/>
      <c r="Y196" s="68"/>
      <c r="Z196" s="108"/>
      <c r="AA196" s="67"/>
      <c r="AB196" s="68"/>
      <c r="AC196" s="72">
        <v>20.338609999999999</v>
      </c>
      <c r="AD196" s="72">
        <v>51.715000000000003</v>
      </c>
      <c r="AE196" s="70" t="s">
        <v>2561</v>
      </c>
      <c r="AF196" s="70" t="s">
        <v>1137</v>
      </c>
    </row>
    <row r="197" spans="1:32" s="71" customFormat="1" ht="125.1" customHeight="1" x14ac:dyDescent="0.3">
      <c r="A197" s="114">
        <v>194</v>
      </c>
      <c r="B197" s="66" t="s">
        <v>1138</v>
      </c>
      <c r="C197" s="64" t="s">
        <v>2108</v>
      </c>
      <c r="D197" s="64" t="s">
        <v>2217</v>
      </c>
      <c r="E197" s="64" t="s">
        <v>1139</v>
      </c>
      <c r="F197" s="64" t="s">
        <v>1111</v>
      </c>
      <c r="G197" s="64" t="s">
        <v>1140</v>
      </c>
      <c r="H197" s="64" t="s">
        <v>19</v>
      </c>
      <c r="I197" s="64" t="s">
        <v>1141</v>
      </c>
      <c r="J197" s="64" t="s">
        <v>105</v>
      </c>
      <c r="K197" s="65" t="s">
        <v>1142</v>
      </c>
      <c r="L197" s="66">
        <v>39705</v>
      </c>
      <c r="M197" s="108">
        <v>108</v>
      </c>
      <c r="N197" s="108">
        <v>244.19</v>
      </c>
      <c r="O197" s="67">
        <v>6.2</v>
      </c>
      <c r="P197" s="68">
        <v>0.7</v>
      </c>
      <c r="Q197" s="108">
        <v>1123.7</v>
      </c>
      <c r="R197" s="67">
        <v>28.3</v>
      </c>
      <c r="S197" s="68">
        <v>3.1</v>
      </c>
      <c r="T197" s="108">
        <v>317.60000000000002</v>
      </c>
      <c r="U197" s="67">
        <v>8</v>
      </c>
      <c r="V197" s="68">
        <v>0.9</v>
      </c>
      <c r="W197" s="108"/>
      <c r="X197" s="67"/>
      <c r="Y197" s="68"/>
      <c r="Z197" s="108"/>
      <c r="AA197" s="67"/>
      <c r="AB197" s="68"/>
      <c r="AC197" s="72">
        <v>18.918150000000001</v>
      </c>
      <c r="AD197" s="72">
        <v>52.047229999999999</v>
      </c>
      <c r="AE197" s="70" t="s">
        <v>2562</v>
      </c>
      <c r="AF197" s="70" t="s">
        <v>1143</v>
      </c>
    </row>
    <row r="198" spans="1:32" s="71" customFormat="1" ht="125.1" customHeight="1" x14ac:dyDescent="0.3">
      <c r="A198" s="113">
        <v>195</v>
      </c>
      <c r="B198" s="66" t="s">
        <v>1144</v>
      </c>
      <c r="C198" s="64" t="s">
        <v>2744</v>
      </c>
      <c r="D198" s="64" t="s">
        <v>2219</v>
      </c>
      <c r="E198" s="64" t="s">
        <v>2302</v>
      </c>
      <c r="F198" s="64" t="s">
        <v>1133</v>
      </c>
      <c r="G198" s="64" t="s">
        <v>1145</v>
      </c>
      <c r="H198" s="64" t="s">
        <v>19</v>
      </c>
      <c r="I198" s="64" t="s">
        <v>1146</v>
      </c>
      <c r="J198" s="64" t="s">
        <v>36</v>
      </c>
      <c r="K198" s="65" t="s">
        <v>1147</v>
      </c>
      <c r="L198" s="66">
        <v>251507</v>
      </c>
      <c r="M198" s="108">
        <v>687</v>
      </c>
      <c r="N198" s="108">
        <v>1993.19</v>
      </c>
      <c r="O198" s="67">
        <v>7.9</v>
      </c>
      <c r="P198" s="68">
        <v>5.4</v>
      </c>
      <c r="Q198" s="108">
        <v>11695.1</v>
      </c>
      <c r="R198" s="67">
        <v>46.5</v>
      </c>
      <c r="S198" s="68">
        <v>32</v>
      </c>
      <c r="T198" s="108">
        <v>2804.3</v>
      </c>
      <c r="U198" s="67">
        <v>11.2</v>
      </c>
      <c r="V198" s="68">
        <v>7.7</v>
      </c>
      <c r="W198" s="108"/>
      <c r="X198" s="67"/>
      <c r="Y198" s="68"/>
      <c r="Z198" s="108"/>
      <c r="AA198" s="67"/>
      <c r="AB198" s="68"/>
      <c r="AC198" s="72">
        <v>20.47306</v>
      </c>
      <c r="AD198" s="72">
        <v>51.798879999999997</v>
      </c>
      <c r="AE198" s="70" t="s">
        <v>1148</v>
      </c>
      <c r="AF198" s="70" t="s">
        <v>1149</v>
      </c>
    </row>
    <row r="199" spans="1:32" s="71" customFormat="1" ht="125.1" customHeight="1" x14ac:dyDescent="0.3">
      <c r="A199" s="114">
        <v>196</v>
      </c>
      <c r="B199" s="66" t="s">
        <v>1150</v>
      </c>
      <c r="C199" s="64" t="s">
        <v>2109</v>
      </c>
      <c r="D199" s="64" t="s">
        <v>2220</v>
      </c>
      <c r="E199" s="64" t="s">
        <v>2303</v>
      </c>
      <c r="F199" s="64" t="s">
        <v>1151</v>
      </c>
      <c r="G199" s="64" t="s">
        <v>1152</v>
      </c>
      <c r="H199" s="64" t="s">
        <v>55</v>
      </c>
      <c r="I199" s="64" t="s">
        <v>1153</v>
      </c>
      <c r="J199" s="64" t="s">
        <v>36</v>
      </c>
      <c r="K199" s="65" t="s">
        <v>1154</v>
      </c>
      <c r="L199" s="66">
        <v>1103734</v>
      </c>
      <c r="M199" s="108">
        <v>3016</v>
      </c>
      <c r="N199" s="108">
        <v>8057.26</v>
      </c>
      <c r="O199" s="67">
        <v>7.3</v>
      </c>
      <c r="P199" s="68">
        <v>22</v>
      </c>
      <c r="Q199" s="108">
        <v>35871.4</v>
      </c>
      <c r="R199" s="67">
        <v>32.5</v>
      </c>
      <c r="S199" s="68">
        <v>98</v>
      </c>
      <c r="T199" s="108">
        <v>12251.5</v>
      </c>
      <c r="U199" s="67">
        <v>11.1</v>
      </c>
      <c r="V199" s="68">
        <v>33.5</v>
      </c>
      <c r="W199" s="108">
        <v>12472</v>
      </c>
      <c r="X199" s="67">
        <v>11.3</v>
      </c>
      <c r="Y199" s="68">
        <v>34.1</v>
      </c>
      <c r="Z199" s="108">
        <v>618</v>
      </c>
      <c r="AA199" s="67">
        <v>0.6</v>
      </c>
      <c r="AB199" s="68">
        <v>1.7</v>
      </c>
      <c r="AC199" s="72">
        <v>19.756360000000001</v>
      </c>
      <c r="AD199" s="72">
        <v>51.823520000000002</v>
      </c>
      <c r="AE199" s="70" t="s">
        <v>2563</v>
      </c>
      <c r="AF199" s="70" t="s">
        <v>1155</v>
      </c>
    </row>
    <row r="200" spans="1:32" s="71" customFormat="1" ht="125.1" customHeight="1" x14ac:dyDescent="0.3">
      <c r="A200" s="113">
        <v>197</v>
      </c>
      <c r="B200" s="66" t="s">
        <v>1156</v>
      </c>
      <c r="C200" s="64" t="s">
        <v>2745</v>
      </c>
      <c r="D200" s="64" t="s">
        <v>2221</v>
      </c>
      <c r="E200" s="64" t="s">
        <v>2304</v>
      </c>
      <c r="F200" s="64" t="s">
        <v>1118</v>
      </c>
      <c r="G200" s="64" t="s">
        <v>1157</v>
      </c>
      <c r="H200" s="64" t="s">
        <v>19</v>
      </c>
      <c r="I200" s="64" t="s">
        <v>1158</v>
      </c>
      <c r="J200" s="64" t="s">
        <v>36</v>
      </c>
      <c r="K200" s="65" t="s">
        <v>1159</v>
      </c>
      <c r="L200" s="66">
        <v>3045</v>
      </c>
      <c r="M200" s="108">
        <v>8</v>
      </c>
      <c r="N200" s="108">
        <v>28.47</v>
      </c>
      <c r="O200" s="67">
        <v>9.4</v>
      </c>
      <c r="P200" s="68">
        <v>0.1</v>
      </c>
      <c r="Q200" s="108">
        <v>100.5</v>
      </c>
      <c r="R200" s="67">
        <v>33</v>
      </c>
      <c r="S200" s="68">
        <v>0.3</v>
      </c>
      <c r="T200" s="108">
        <v>31.4</v>
      </c>
      <c r="U200" s="67">
        <v>10.3</v>
      </c>
      <c r="V200" s="68">
        <v>0.1</v>
      </c>
      <c r="W200" s="108"/>
      <c r="X200" s="67"/>
      <c r="Y200" s="68"/>
      <c r="Z200" s="108"/>
      <c r="AA200" s="67"/>
      <c r="AB200" s="68"/>
      <c r="AC200" s="72">
        <v>20.087990000000001</v>
      </c>
      <c r="AD200" s="72">
        <v>51.796219999999998</v>
      </c>
      <c r="AE200" s="70" t="s">
        <v>1160</v>
      </c>
      <c r="AF200" s="70" t="s">
        <v>1161</v>
      </c>
    </row>
    <row r="201" spans="1:32" s="71" customFormat="1" ht="125.1" customHeight="1" x14ac:dyDescent="0.3">
      <c r="A201" s="114">
        <v>198</v>
      </c>
      <c r="B201" s="66" t="s">
        <v>1162</v>
      </c>
      <c r="C201" s="64" t="s">
        <v>2746</v>
      </c>
      <c r="D201" s="64" t="s">
        <v>2222</v>
      </c>
      <c r="E201" s="64" t="s">
        <v>2305</v>
      </c>
      <c r="F201" s="64" t="s">
        <v>1133</v>
      </c>
      <c r="G201" s="64" t="s">
        <v>1163</v>
      </c>
      <c r="H201" s="64" t="s">
        <v>19</v>
      </c>
      <c r="I201" s="64" t="s">
        <v>1164</v>
      </c>
      <c r="J201" s="64" t="s">
        <v>101</v>
      </c>
      <c r="K201" s="65" t="s">
        <v>1165</v>
      </c>
      <c r="L201" s="66">
        <v>10102</v>
      </c>
      <c r="M201" s="108">
        <v>28</v>
      </c>
      <c r="N201" s="108">
        <v>222.24</v>
      </c>
      <c r="O201" s="67">
        <v>22</v>
      </c>
      <c r="P201" s="68">
        <v>0.6</v>
      </c>
      <c r="Q201" s="108">
        <v>878.9</v>
      </c>
      <c r="R201" s="67">
        <v>87</v>
      </c>
      <c r="S201" s="68">
        <v>2.4</v>
      </c>
      <c r="T201" s="108">
        <v>364.1</v>
      </c>
      <c r="U201" s="67">
        <v>36</v>
      </c>
      <c r="V201" s="68">
        <v>1</v>
      </c>
      <c r="W201" s="108"/>
      <c r="X201" s="67"/>
      <c r="Y201" s="68"/>
      <c r="Z201" s="108"/>
      <c r="AA201" s="67"/>
      <c r="AB201" s="68"/>
      <c r="AC201" s="72">
        <v>20.525690000000001</v>
      </c>
      <c r="AD201" s="72">
        <v>51.699280000000002</v>
      </c>
      <c r="AE201" s="70" t="s">
        <v>1166</v>
      </c>
      <c r="AF201" s="70" t="s">
        <v>1167</v>
      </c>
    </row>
    <row r="202" spans="1:32" s="71" customFormat="1" ht="125.1" customHeight="1" x14ac:dyDescent="0.3">
      <c r="A202" s="113">
        <v>199</v>
      </c>
      <c r="B202" s="66" t="s">
        <v>1168</v>
      </c>
      <c r="C202" s="64" t="s">
        <v>2747</v>
      </c>
      <c r="D202" s="64" t="s">
        <v>2223</v>
      </c>
      <c r="E202" s="64" t="s">
        <v>2306</v>
      </c>
      <c r="F202" s="64" t="s">
        <v>1118</v>
      </c>
      <c r="G202" s="64" t="s">
        <v>1157</v>
      </c>
      <c r="H202" s="64" t="s">
        <v>19</v>
      </c>
      <c r="I202" s="64" t="s">
        <v>1169</v>
      </c>
      <c r="J202" s="64" t="s">
        <v>36</v>
      </c>
      <c r="K202" s="65" t="s">
        <v>1170</v>
      </c>
      <c r="L202" s="66">
        <v>56864</v>
      </c>
      <c r="M202" s="108">
        <v>155</v>
      </c>
      <c r="N202" s="108">
        <v>511.78</v>
      </c>
      <c r="O202" s="67">
        <v>9</v>
      </c>
      <c r="P202" s="68">
        <v>1.4</v>
      </c>
      <c r="Q202" s="108">
        <v>6090.7</v>
      </c>
      <c r="R202" s="67">
        <v>107.1</v>
      </c>
      <c r="S202" s="68">
        <v>16.600000000000001</v>
      </c>
      <c r="T202" s="108">
        <v>1303.5999999999999</v>
      </c>
      <c r="U202" s="67">
        <v>22.9</v>
      </c>
      <c r="V202" s="68">
        <v>3.6</v>
      </c>
      <c r="W202" s="108">
        <v>951.6</v>
      </c>
      <c r="X202" s="67">
        <v>16.7</v>
      </c>
      <c r="Y202" s="68">
        <v>2.6</v>
      </c>
      <c r="Z202" s="108">
        <v>75.3</v>
      </c>
      <c r="AA202" s="67">
        <v>1.3</v>
      </c>
      <c r="AB202" s="68">
        <v>0.2</v>
      </c>
      <c r="AC202" s="72">
        <v>20.08137</v>
      </c>
      <c r="AD202" s="72">
        <v>51.781869999999998</v>
      </c>
      <c r="AE202" s="70" t="s">
        <v>1171</v>
      </c>
      <c r="AF202" s="70" t="s">
        <v>1172</v>
      </c>
    </row>
    <row r="203" spans="1:32" s="71" customFormat="1" ht="125.1" customHeight="1" x14ac:dyDescent="0.3">
      <c r="A203" s="114">
        <v>200</v>
      </c>
      <c r="B203" s="66" t="s">
        <v>1173</v>
      </c>
      <c r="C203" s="64" t="s">
        <v>2748</v>
      </c>
      <c r="D203" s="64" t="s">
        <v>2224</v>
      </c>
      <c r="E203" s="64" t="s">
        <v>2307</v>
      </c>
      <c r="F203" s="64" t="s">
        <v>1118</v>
      </c>
      <c r="G203" s="64" t="s">
        <v>1174</v>
      </c>
      <c r="H203" s="64" t="s">
        <v>55</v>
      </c>
      <c r="I203" s="64" t="s">
        <v>1175</v>
      </c>
      <c r="J203" s="64" t="s">
        <v>36</v>
      </c>
      <c r="K203" s="65" t="s">
        <v>1176</v>
      </c>
      <c r="L203" s="66">
        <v>3384156</v>
      </c>
      <c r="M203" s="108">
        <v>9246</v>
      </c>
      <c r="N203" s="108">
        <v>20304.939999999999</v>
      </c>
      <c r="O203" s="67">
        <v>6</v>
      </c>
      <c r="P203" s="68">
        <v>55.5</v>
      </c>
      <c r="Q203" s="108">
        <v>119460.7</v>
      </c>
      <c r="R203" s="67">
        <v>35.299999999999997</v>
      </c>
      <c r="S203" s="68">
        <v>326.39999999999998</v>
      </c>
      <c r="T203" s="108">
        <v>20304.900000000001</v>
      </c>
      <c r="U203" s="67">
        <v>6</v>
      </c>
      <c r="V203" s="68">
        <v>55.5</v>
      </c>
      <c r="W203" s="108">
        <v>33842</v>
      </c>
      <c r="X203" s="67">
        <v>10</v>
      </c>
      <c r="Y203" s="68">
        <v>92.5</v>
      </c>
      <c r="Z203" s="108">
        <v>1151</v>
      </c>
      <c r="AA203" s="67">
        <v>0.3</v>
      </c>
      <c r="AB203" s="68">
        <v>3.1</v>
      </c>
      <c r="AC203" s="72">
        <v>20.1145</v>
      </c>
      <c r="AD203" s="72">
        <v>51.977600000000002</v>
      </c>
      <c r="AE203" s="70" t="s">
        <v>2810</v>
      </c>
      <c r="AF203" s="70" t="s">
        <v>1925</v>
      </c>
    </row>
    <row r="204" spans="1:32" s="71" customFormat="1" ht="125.1" customHeight="1" x14ac:dyDescent="0.3">
      <c r="A204" s="113">
        <v>201</v>
      </c>
      <c r="B204" s="66" t="s">
        <v>1177</v>
      </c>
      <c r="C204" s="64" t="s">
        <v>2749</v>
      </c>
      <c r="D204" s="64" t="s">
        <v>2225</v>
      </c>
      <c r="E204" s="64" t="s">
        <v>1178</v>
      </c>
      <c r="F204" s="64" t="s">
        <v>1174</v>
      </c>
      <c r="G204" s="64" t="s">
        <v>1174</v>
      </c>
      <c r="H204" s="64" t="s">
        <v>102</v>
      </c>
      <c r="I204" s="64" t="s">
        <v>1179</v>
      </c>
      <c r="J204" s="64" t="s">
        <v>36</v>
      </c>
      <c r="K204" s="65" t="s">
        <v>1180</v>
      </c>
      <c r="L204" s="73">
        <v>39802</v>
      </c>
      <c r="M204" s="108">
        <v>109</v>
      </c>
      <c r="N204" s="108">
        <v>199.01</v>
      </c>
      <c r="O204" s="67">
        <v>5</v>
      </c>
      <c r="P204" s="68">
        <v>0.5</v>
      </c>
      <c r="Q204" s="108">
        <v>959.2</v>
      </c>
      <c r="R204" s="67">
        <v>24.1</v>
      </c>
      <c r="S204" s="68">
        <v>2.6</v>
      </c>
      <c r="T204" s="108">
        <v>278.60000000000002</v>
      </c>
      <c r="U204" s="67">
        <v>7</v>
      </c>
      <c r="V204" s="68">
        <v>0.8</v>
      </c>
      <c r="W204" s="108"/>
      <c r="X204" s="67"/>
      <c r="Y204" s="68"/>
      <c r="Z204" s="108"/>
      <c r="AA204" s="67"/>
      <c r="AB204" s="68"/>
      <c r="AC204" s="72">
        <v>20.136209999999998</v>
      </c>
      <c r="AD204" s="72">
        <v>51.968229999999998</v>
      </c>
      <c r="AE204" s="70" t="s">
        <v>1929</v>
      </c>
      <c r="AF204" s="70" t="s">
        <v>1932</v>
      </c>
    </row>
    <row r="205" spans="1:32" s="71" customFormat="1" ht="125.1" customHeight="1" x14ac:dyDescent="0.3">
      <c r="A205" s="114">
        <v>202</v>
      </c>
      <c r="B205" s="66" t="s">
        <v>1181</v>
      </c>
      <c r="C205" s="64" t="s">
        <v>2750</v>
      </c>
      <c r="D205" s="64" t="s">
        <v>2226</v>
      </c>
      <c r="E205" s="64" t="s">
        <v>1182</v>
      </c>
      <c r="F205" s="64" t="s">
        <v>1183</v>
      </c>
      <c r="G205" s="64" t="s">
        <v>1184</v>
      </c>
      <c r="H205" s="64" t="s">
        <v>102</v>
      </c>
      <c r="I205" s="64" t="s">
        <v>1185</v>
      </c>
      <c r="J205" s="64" t="s">
        <v>36</v>
      </c>
      <c r="K205" s="65" t="s">
        <v>1186</v>
      </c>
      <c r="L205" s="66">
        <v>10035</v>
      </c>
      <c r="M205" s="108">
        <v>27</v>
      </c>
      <c r="N205" s="108">
        <v>31.61</v>
      </c>
      <c r="O205" s="67">
        <v>3.2</v>
      </c>
      <c r="P205" s="68">
        <v>0.1</v>
      </c>
      <c r="Q205" s="108">
        <v>276</v>
      </c>
      <c r="R205" s="67">
        <v>27.5</v>
      </c>
      <c r="S205" s="68">
        <v>0.8</v>
      </c>
      <c r="T205" s="108">
        <v>52.2</v>
      </c>
      <c r="U205" s="67">
        <v>5.2</v>
      </c>
      <c r="V205" s="68">
        <v>0.1</v>
      </c>
      <c r="W205" s="108"/>
      <c r="X205" s="67"/>
      <c r="Y205" s="68"/>
      <c r="Z205" s="108"/>
      <c r="AA205" s="67"/>
      <c r="AB205" s="68"/>
      <c r="AC205" s="72">
        <v>19.40653</v>
      </c>
      <c r="AD205" s="72">
        <v>52.208359999999999</v>
      </c>
      <c r="AE205" s="70" t="s">
        <v>1930</v>
      </c>
      <c r="AF205" s="70" t="s">
        <v>1933</v>
      </c>
    </row>
    <row r="206" spans="1:32" s="71" customFormat="1" ht="125.1" customHeight="1" x14ac:dyDescent="0.3">
      <c r="A206" s="113">
        <v>203</v>
      </c>
      <c r="B206" s="66" t="s">
        <v>1187</v>
      </c>
      <c r="C206" s="64" t="s">
        <v>2110</v>
      </c>
      <c r="D206" s="64" t="s">
        <v>2751</v>
      </c>
      <c r="E206" s="64" t="s">
        <v>1188</v>
      </c>
      <c r="F206" s="64" t="s">
        <v>1183</v>
      </c>
      <c r="G206" s="64" t="s">
        <v>1184</v>
      </c>
      <c r="H206" s="64" t="s">
        <v>1189</v>
      </c>
      <c r="I206" s="64" t="s">
        <v>1190</v>
      </c>
      <c r="J206" s="64" t="s">
        <v>36</v>
      </c>
      <c r="K206" s="65" t="s">
        <v>1191</v>
      </c>
      <c r="L206" s="66">
        <v>4417942</v>
      </c>
      <c r="M206" s="108">
        <v>12071</v>
      </c>
      <c r="N206" s="108">
        <v>18952.97</v>
      </c>
      <c r="O206" s="67">
        <v>4.3</v>
      </c>
      <c r="P206" s="68">
        <v>51.8</v>
      </c>
      <c r="Q206" s="108">
        <v>174508.7</v>
      </c>
      <c r="R206" s="67">
        <v>39.5</v>
      </c>
      <c r="S206" s="68">
        <v>476.8</v>
      </c>
      <c r="T206" s="108">
        <v>25314.799999999999</v>
      </c>
      <c r="U206" s="67">
        <v>5.7</v>
      </c>
      <c r="V206" s="68">
        <v>69.2</v>
      </c>
      <c r="W206" s="108">
        <v>32118.400000000001</v>
      </c>
      <c r="X206" s="67">
        <v>7.3</v>
      </c>
      <c r="Y206" s="68">
        <v>87.8</v>
      </c>
      <c r="Z206" s="108">
        <v>972</v>
      </c>
      <c r="AA206" s="67">
        <v>0.2</v>
      </c>
      <c r="AB206" s="68">
        <v>2.7</v>
      </c>
      <c r="AC206" s="72">
        <v>19.410609999999998</v>
      </c>
      <c r="AD206" s="72">
        <v>52.205759999999998</v>
      </c>
      <c r="AE206" s="70" t="s">
        <v>1931</v>
      </c>
      <c r="AF206" s="70" t="s">
        <v>1934</v>
      </c>
    </row>
    <row r="207" spans="1:32" s="71" customFormat="1" ht="125.1" customHeight="1" x14ac:dyDescent="0.3">
      <c r="A207" s="114">
        <v>204</v>
      </c>
      <c r="B207" s="66" t="s">
        <v>1192</v>
      </c>
      <c r="C207" s="64" t="s">
        <v>2752</v>
      </c>
      <c r="D207" s="64" t="s">
        <v>2753</v>
      </c>
      <c r="E207" s="64" t="s">
        <v>2308</v>
      </c>
      <c r="F207" s="64" t="s">
        <v>1111</v>
      </c>
      <c r="G207" s="64" t="s">
        <v>1193</v>
      </c>
      <c r="H207" s="64" t="s">
        <v>19</v>
      </c>
      <c r="I207" s="64" t="s">
        <v>1194</v>
      </c>
      <c r="J207" s="64" t="s">
        <v>36</v>
      </c>
      <c r="K207" s="65" t="s">
        <v>1195</v>
      </c>
      <c r="L207" s="66">
        <v>5331</v>
      </c>
      <c r="M207" s="108">
        <v>15</v>
      </c>
      <c r="N207" s="108">
        <v>137.01</v>
      </c>
      <c r="O207" s="67">
        <v>25.7</v>
      </c>
      <c r="P207" s="68">
        <v>0.4</v>
      </c>
      <c r="Q207" s="108">
        <v>777.8</v>
      </c>
      <c r="R207" s="67">
        <v>145.9</v>
      </c>
      <c r="S207" s="68">
        <v>2.1</v>
      </c>
      <c r="T207" s="108">
        <v>170.6</v>
      </c>
      <c r="U207" s="67">
        <v>32</v>
      </c>
      <c r="V207" s="68">
        <v>0.5</v>
      </c>
      <c r="W207" s="108"/>
      <c r="X207" s="67"/>
      <c r="Y207" s="68"/>
      <c r="Z207" s="108"/>
      <c r="AA207" s="67"/>
      <c r="AB207" s="68"/>
      <c r="AC207" s="72">
        <v>19.27149</v>
      </c>
      <c r="AD207" s="72">
        <v>52.061070000000001</v>
      </c>
      <c r="AE207" s="70" t="s">
        <v>1935</v>
      </c>
      <c r="AF207" s="70" t="s">
        <v>1936</v>
      </c>
    </row>
    <row r="208" spans="1:32" s="71" customFormat="1" ht="125.1" customHeight="1" x14ac:dyDescent="0.3">
      <c r="A208" s="113">
        <v>205</v>
      </c>
      <c r="B208" s="66" t="s">
        <v>1196</v>
      </c>
      <c r="C208" s="64" t="s">
        <v>2754</v>
      </c>
      <c r="D208" s="64" t="s">
        <v>2227</v>
      </c>
      <c r="E208" s="64" t="s">
        <v>2309</v>
      </c>
      <c r="F208" s="64" t="s">
        <v>1183</v>
      </c>
      <c r="G208" s="64" t="s">
        <v>1184</v>
      </c>
      <c r="H208" s="64" t="s">
        <v>19</v>
      </c>
      <c r="I208" s="64" t="s">
        <v>1197</v>
      </c>
      <c r="J208" s="64" t="s">
        <v>36</v>
      </c>
      <c r="K208" s="65" t="s">
        <v>1191</v>
      </c>
      <c r="L208" s="66">
        <v>306</v>
      </c>
      <c r="M208" s="108">
        <v>3</v>
      </c>
      <c r="N208" s="108">
        <v>3.45</v>
      </c>
      <c r="O208" s="67">
        <v>11.3</v>
      </c>
      <c r="P208" s="68">
        <v>0</v>
      </c>
      <c r="Q208" s="108">
        <v>36.700000000000003</v>
      </c>
      <c r="R208" s="67">
        <v>120.1</v>
      </c>
      <c r="S208" s="68">
        <v>0.3</v>
      </c>
      <c r="T208" s="108">
        <v>8.1</v>
      </c>
      <c r="U208" s="67">
        <v>26.4</v>
      </c>
      <c r="V208" s="68">
        <v>0.1</v>
      </c>
      <c r="W208" s="108"/>
      <c r="X208" s="67"/>
      <c r="Y208" s="68"/>
      <c r="Z208" s="108"/>
      <c r="AA208" s="67"/>
      <c r="AB208" s="68"/>
      <c r="AC208" s="72">
        <v>19.399439999999998</v>
      </c>
      <c r="AD208" s="72">
        <v>52.237110000000001</v>
      </c>
      <c r="AE208" s="70" t="s">
        <v>1937</v>
      </c>
      <c r="AF208" s="70" t="s">
        <v>1938</v>
      </c>
    </row>
    <row r="209" spans="1:32" s="71" customFormat="1" ht="125.1" customHeight="1" x14ac:dyDescent="0.3">
      <c r="A209" s="114">
        <v>206</v>
      </c>
      <c r="B209" s="66" t="s">
        <v>1198</v>
      </c>
      <c r="C209" s="64" t="s">
        <v>2755</v>
      </c>
      <c r="D209" s="64" t="s">
        <v>2228</v>
      </c>
      <c r="E209" s="64" t="s">
        <v>1199</v>
      </c>
      <c r="F209" s="64" t="s">
        <v>1183</v>
      </c>
      <c r="G209" s="64" t="s">
        <v>1200</v>
      </c>
      <c r="H209" s="64" t="s">
        <v>19</v>
      </c>
      <c r="I209" s="64" t="s">
        <v>1201</v>
      </c>
      <c r="J209" s="64" t="s">
        <v>36</v>
      </c>
      <c r="K209" s="65" t="s">
        <v>1202</v>
      </c>
      <c r="L209" s="66">
        <v>4552</v>
      </c>
      <c r="M209" s="108">
        <v>12</v>
      </c>
      <c r="N209" s="108">
        <v>78.290000000000006</v>
      </c>
      <c r="O209" s="67">
        <v>17.2</v>
      </c>
      <c r="P209" s="68">
        <v>0.2</v>
      </c>
      <c r="Q209" s="108">
        <v>561.29999999999995</v>
      </c>
      <c r="R209" s="67">
        <v>123.3</v>
      </c>
      <c r="S209" s="68">
        <v>1.5</v>
      </c>
      <c r="T209" s="108">
        <v>131.1</v>
      </c>
      <c r="U209" s="67">
        <v>28.8</v>
      </c>
      <c r="V209" s="68">
        <v>0.4</v>
      </c>
      <c r="W209" s="108"/>
      <c r="X209" s="67"/>
      <c r="Y209" s="68"/>
      <c r="Z209" s="108"/>
      <c r="AA209" s="67"/>
      <c r="AB209" s="68"/>
      <c r="AC209" s="72">
        <v>19.270669999999999</v>
      </c>
      <c r="AD209" s="72">
        <v>52.305399999999999</v>
      </c>
      <c r="AE209" s="70" t="s">
        <v>1939</v>
      </c>
      <c r="AF209" s="70" t="s">
        <v>1940</v>
      </c>
    </row>
    <row r="210" spans="1:32" s="71" customFormat="1" ht="125.1" customHeight="1" x14ac:dyDescent="0.3">
      <c r="A210" s="113">
        <v>207</v>
      </c>
      <c r="B210" s="66" t="s">
        <v>1203</v>
      </c>
      <c r="C210" s="64" t="s">
        <v>2756</v>
      </c>
      <c r="D210" s="64" t="s">
        <v>2229</v>
      </c>
      <c r="E210" s="64" t="s">
        <v>1204</v>
      </c>
      <c r="F210" s="64" t="s">
        <v>1183</v>
      </c>
      <c r="G210" s="64" t="s">
        <v>1205</v>
      </c>
      <c r="H210" s="64" t="s">
        <v>19</v>
      </c>
      <c r="I210" s="64" t="s">
        <v>1206</v>
      </c>
      <c r="J210" s="64" t="s">
        <v>36</v>
      </c>
      <c r="K210" s="65" t="s">
        <v>1207</v>
      </c>
      <c r="L210" s="66">
        <v>23221</v>
      </c>
      <c r="M210" s="108">
        <v>63</v>
      </c>
      <c r="N210" s="108">
        <v>66.180000000000007</v>
      </c>
      <c r="O210" s="67">
        <v>2.9</v>
      </c>
      <c r="P210" s="68">
        <v>0.2</v>
      </c>
      <c r="Q210" s="108">
        <v>271.3</v>
      </c>
      <c r="R210" s="67">
        <v>11.7</v>
      </c>
      <c r="S210" s="68">
        <v>0.7</v>
      </c>
      <c r="T210" s="108">
        <v>212.1</v>
      </c>
      <c r="U210" s="67">
        <v>9.1</v>
      </c>
      <c r="V210" s="68">
        <v>0.6</v>
      </c>
      <c r="W210" s="108"/>
      <c r="X210" s="67"/>
      <c r="Y210" s="68"/>
      <c r="Z210" s="108"/>
      <c r="AA210" s="67"/>
      <c r="AB210" s="68"/>
      <c r="AC210" s="72">
        <v>19.39583</v>
      </c>
      <c r="AD210" s="72">
        <v>52.315559999999998</v>
      </c>
      <c r="AE210" s="70" t="s">
        <v>1941</v>
      </c>
      <c r="AF210" s="70" t="s">
        <v>1942</v>
      </c>
    </row>
    <row r="211" spans="1:32" s="71" customFormat="1" ht="125.1" customHeight="1" x14ac:dyDescent="0.3">
      <c r="A211" s="114">
        <v>208</v>
      </c>
      <c r="B211" s="66" t="s">
        <v>1208</v>
      </c>
      <c r="C211" s="64" t="s">
        <v>2750</v>
      </c>
      <c r="D211" s="64" t="s">
        <v>2230</v>
      </c>
      <c r="E211" s="64" t="s">
        <v>2310</v>
      </c>
      <c r="F211" s="64" t="s">
        <v>1183</v>
      </c>
      <c r="G211" s="64" t="s">
        <v>1184</v>
      </c>
      <c r="H211" s="64" t="s">
        <v>102</v>
      </c>
      <c r="I211" s="64" t="s">
        <v>1209</v>
      </c>
      <c r="J211" s="64" t="s">
        <v>36</v>
      </c>
      <c r="K211" s="65" t="s">
        <v>1191</v>
      </c>
      <c r="L211" s="66">
        <v>17796</v>
      </c>
      <c r="M211" s="108">
        <v>49</v>
      </c>
      <c r="N211" s="108"/>
      <c r="O211" s="67"/>
      <c r="P211" s="68"/>
      <c r="Q211" s="108"/>
      <c r="R211" s="67"/>
      <c r="S211" s="68"/>
      <c r="T211" s="108">
        <v>169.6</v>
      </c>
      <c r="U211" s="67">
        <v>9.5</v>
      </c>
      <c r="V211" s="68">
        <v>0.5</v>
      </c>
      <c r="W211" s="108"/>
      <c r="X211" s="67"/>
      <c r="Y211" s="68"/>
      <c r="Z211" s="108"/>
      <c r="AA211" s="67"/>
      <c r="AB211" s="68"/>
      <c r="AC211" s="72">
        <v>19.404330000000002</v>
      </c>
      <c r="AD211" s="72">
        <v>52.219329999999999</v>
      </c>
      <c r="AE211" s="70" t="s">
        <v>1210</v>
      </c>
      <c r="AF211" s="70" t="s">
        <v>1211</v>
      </c>
    </row>
    <row r="212" spans="1:32" s="71" customFormat="1" ht="125.1" customHeight="1" x14ac:dyDescent="0.3">
      <c r="A212" s="113">
        <v>209</v>
      </c>
      <c r="B212" s="66" t="s">
        <v>1212</v>
      </c>
      <c r="C212" s="64" t="s">
        <v>2750</v>
      </c>
      <c r="D212" s="64" t="s">
        <v>2231</v>
      </c>
      <c r="E212" s="64" t="s">
        <v>1213</v>
      </c>
      <c r="F212" s="64" t="s">
        <v>1183</v>
      </c>
      <c r="G212" s="64" t="s">
        <v>1184</v>
      </c>
      <c r="H212" s="64" t="s">
        <v>19</v>
      </c>
      <c r="I212" s="64" t="s">
        <v>1214</v>
      </c>
      <c r="J212" s="64" t="s">
        <v>36</v>
      </c>
      <c r="K212" s="65" t="s">
        <v>1191</v>
      </c>
      <c r="L212" s="66">
        <v>15660</v>
      </c>
      <c r="M212" s="108">
        <v>43</v>
      </c>
      <c r="N212" s="108">
        <v>115.1</v>
      </c>
      <c r="O212" s="67">
        <v>7.4</v>
      </c>
      <c r="P212" s="68">
        <v>0.3</v>
      </c>
      <c r="Q212" s="108">
        <v>775.2</v>
      </c>
      <c r="R212" s="67">
        <v>49.5</v>
      </c>
      <c r="S212" s="68">
        <v>2.1</v>
      </c>
      <c r="T212" s="108">
        <v>119</v>
      </c>
      <c r="U212" s="67">
        <v>7.6</v>
      </c>
      <c r="V212" s="68">
        <v>0.3</v>
      </c>
      <c r="W212" s="108"/>
      <c r="X212" s="67"/>
      <c r="Y212" s="68"/>
      <c r="Z212" s="108"/>
      <c r="AA212" s="67"/>
      <c r="AB212" s="68"/>
      <c r="AC212" s="72">
        <v>19.402450000000002</v>
      </c>
      <c r="AD212" s="72">
        <v>52.222070000000002</v>
      </c>
      <c r="AE212" s="70" t="s">
        <v>1215</v>
      </c>
      <c r="AF212" s="70" t="s">
        <v>1216</v>
      </c>
    </row>
    <row r="213" spans="1:32" s="71" customFormat="1" ht="125.1" customHeight="1" x14ac:dyDescent="0.3">
      <c r="A213" s="114">
        <v>210</v>
      </c>
      <c r="B213" s="66" t="s">
        <v>1217</v>
      </c>
      <c r="C213" s="64" t="s">
        <v>2757</v>
      </c>
      <c r="D213" s="64" t="s">
        <v>2232</v>
      </c>
      <c r="E213" s="64" t="s">
        <v>2311</v>
      </c>
      <c r="F213" s="64" t="s">
        <v>1183</v>
      </c>
      <c r="G213" s="64" t="s">
        <v>1218</v>
      </c>
      <c r="H213" s="64" t="s">
        <v>19</v>
      </c>
      <c r="I213" s="64" t="s">
        <v>1219</v>
      </c>
      <c r="J213" s="64" t="s">
        <v>36</v>
      </c>
      <c r="K213" s="65" t="s">
        <v>1220</v>
      </c>
      <c r="L213" s="66">
        <v>338114</v>
      </c>
      <c r="M213" s="108">
        <v>924</v>
      </c>
      <c r="N213" s="108">
        <v>1039.7</v>
      </c>
      <c r="O213" s="67">
        <v>3.1</v>
      </c>
      <c r="P213" s="68">
        <v>2.8</v>
      </c>
      <c r="Q213" s="108">
        <v>4556.1000000000004</v>
      </c>
      <c r="R213" s="67">
        <v>13.5</v>
      </c>
      <c r="S213" s="68">
        <v>12.4</v>
      </c>
      <c r="T213" s="108">
        <v>1039.7</v>
      </c>
      <c r="U213" s="67">
        <v>3.1</v>
      </c>
      <c r="V213" s="68">
        <v>2.8</v>
      </c>
      <c r="W213" s="108"/>
      <c r="X213" s="67"/>
      <c r="Y213" s="68"/>
      <c r="Z213" s="108"/>
      <c r="AA213" s="67"/>
      <c r="AB213" s="68"/>
      <c r="AC213" s="72">
        <v>19.190100000000001</v>
      </c>
      <c r="AD213" s="72">
        <v>52.247019999999999</v>
      </c>
      <c r="AE213" s="70" t="s">
        <v>1943</v>
      </c>
      <c r="AF213" s="70" t="s">
        <v>1944</v>
      </c>
    </row>
    <row r="214" spans="1:32" s="71" customFormat="1" ht="125.1" customHeight="1" x14ac:dyDescent="0.3">
      <c r="A214" s="113">
        <v>211</v>
      </c>
      <c r="B214" s="66" t="s">
        <v>1221</v>
      </c>
      <c r="C214" s="64" t="s">
        <v>2111</v>
      </c>
      <c r="D214" s="64" t="s">
        <v>2233</v>
      </c>
      <c r="E214" s="64" t="s">
        <v>2312</v>
      </c>
      <c r="F214" s="64" t="s">
        <v>1222</v>
      </c>
      <c r="G214" s="64" t="s">
        <v>1223</v>
      </c>
      <c r="H214" s="64" t="s">
        <v>19</v>
      </c>
      <c r="I214" s="64" t="s">
        <v>1224</v>
      </c>
      <c r="J214" s="64" t="s">
        <v>36</v>
      </c>
      <c r="K214" s="65" t="s">
        <v>1225</v>
      </c>
      <c r="L214" s="66">
        <v>43990</v>
      </c>
      <c r="M214" s="108">
        <v>120</v>
      </c>
      <c r="N214" s="108">
        <v>681.85</v>
      </c>
      <c r="O214" s="67">
        <v>15.5</v>
      </c>
      <c r="P214" s="68">
        <v>1.9</v>
      </c>
      <c r="Q214" s="108">
        <v>1852</v>
      </c>
      <c r="R214" s="67">
        <v>42.1</v>
      </c>
      <c r="S214" s="68">
        <v>5.0999999999999996</v>
      </c>
      <c r="T214" s="108">
        <v>415.7</v>
      </c>
      <c r="U214" s="67">
        <v>9.5</v>
      </c>
      <c r="V214" s="68">
        <v>1.1000000000000001</v>
      </c>
      <c r="W214" s="108"/>
      <c r="X214" s="67"/>
      <c r="Y214" s="68"/>
      <c r="Z214" s="108"/>
      <c r="AA214" s="67"/>
      <c r="AB214" s="68"/>
      <c r="AC214" s="72">
        <v>19.801749999999998</v>
      </c>
      <c r="AD214" s="72">
        <v>52.006360000000001</v>
      </c>
      <c r="AE214" s="70" t="s">
        <v>1945</v>
      </c>
      <c r="AF214" s="70" t="s">
        <v>1946</v>
      </c>
    </row>
    <row r="215" spans="1:32" s="71" customFormat="1" ht="125.1" customHeight="1" x14ac:dyDescent="0.3">
      <c r="A215" s="114">
        <v>212</v>
      </c>
      <c r="B215" s="66" t="s">
        <v>1226</v>
      </c>
      <c r="C215" s="64" t="s">
        <v>2758</v>
      </c>
      <c r="D215" s="64" t="s">
        <v>1227</v>
      </c>
      <c r="E215" s="64" t="s">
        <v>2313</v>
      </c>
      <c r="F215" s="64" t="s">
        <v>1133</v>
      </c>
      <c r="G215" s="64" t="s">
        <v>1228</v>
      </c>
      <c r="H215" s="64" t="s">
        <v>19</v>
      </c>
      <c r="I215" s="64" t="s">
        <v>1229</v>
      </c>
      <c r="J215" s="64" t="s">
        <v>36</v>
      </c>
      <c r="K215" s="65" t="s">
        <v>1230</v>
      </c>
      <c r="L215" s="66">
        <v>14199</v>
      </c>
      <c r="M215" s="108">
        <v>39</v>
      </c>
      <c r="N215" s="108">
        <v>28.4</v>
      </c>
      <c r="O215" s="67">
        <v>2</v>
      </c>
      <c r="P215" s="68">
        <v>0.1</v>
      </c>
      <c r="Q215" s="108">
        <v>617.70000000000005</v>
      </c>
      <c r="R215" s="67">
        <v>43.5</v>
      </c>
      <c r="S215" s="68">
        <v>1.7</v>
      </c>
      <c r="T215" s="108">
        <v>71</v>
      </c>
      <c r="U215" s="67">
        <v>5</v>
      </c>
      <c r="V215" s="68">
        <v>0.2</v>
      </c>
      <c r="W215" s="108"/>
      <c r="X215" s="67"/>
      <c r="Y215" s="68"/>
      <c r="Z215" s="108"/>
      <c r="AA215" s="67"/>
      <c r="AB215" s="68"/>
      <c r="AC215" s="72">
        <v>20.22081</v>
      </c>
      <c r="AD215" s="72">
        <v>51.829279999999997</v>
      </c>
      <c r="AE215" s="70" t="s">
        <v>1947</v>
      </c>
      <c r="AF215" s="70" t="s">
        <v>1948</v>
      </c>
    </row>
    <row r="216" spans="1:32" s="71" customFormat="1" ht="125.1" customHeight="1" x14ac:dyDescent="0.3">
      <c r="A216" s="113">
        <v>213</v>
      </c>
      <c r="B216" s="66" t="s">
        <v>1231</v>
      </c>
      <c r="C216" s="64" t="s">
        <v>2112</v>
      </c>
      <c r="D216" s="64" t="s">
        <v>2234</v>
      </c>
      <c r="E216" s="64" t="s">
        <v>2314</v>
      </c>
      <c r="F216" s="64" t="s">
        <v>1222</v>
      </c>
      <c r="G216" s="64" t="s">
        <v>1232</v>
      </c>
      <c r="H216" s="64" t="s">
        <v>19</v>
      </c>
      <c r="I216" s="64" t="s">
        <v>1233</v>
      </c>
      <c r="J216" s="64" t="s">
        <v>36</v>
      </c>
      <c r="K216" s="65" t="s">
        <v>1234</v>
      </c>
      <c r="L216" s="66">
        <v>105856</v>
      </c>
      <c r="M216" s="108">
        <v>289</v>
      </c>
      <c r="N216" s="108">
        <v>1399.95</v>
      </c>
      <c r="O216" s="67">
        <v>13.2</v>
      </c>
      <c r="P216" s="68">
        <v>3.8</v>
      </c>
      <c r="Q216" s="108">
        <v>7436.4</v>
      </c>
      <c r="R216" s="67">
        <v>70.3</v>
      </c>
      <c r="S216" s="68">
        <v>20.3</v>
      </c>
      <c r="T216" s="108">
        <v>1280.9000000000001</v>
      </c>
      <c r="U216" s="67">
        <v>12.1</v>
      </c>
      <c r="V216" s="68">
        <v>3.5</v>
      </c>
      <c r="W216" s="108"/>
      <c r="X216" s="67"/>
      <c r="Y216" s="68"/>
      <c r="Z216" s="108"/>
      <c r="AA216" s="67"/>
      <c r="AB216" s="68"/>
      <c r="AC216" s="72">
        <v>19.91142</v>
      </c>
      <c r="AD216" s="72">
        <v>51.986359999999998</v>
      </c>
      <c r="AE216" s="70" t="s">
        <v>1949</v>
      </c>
      <c r="AF216" s="70" t="s">
        <v>1950</v>
      </c>
    </row>
    <row r="217" spans="1:32" s="71" customFormat="1" ht="125.1" customHeight="1" x14ac:dyDescent="0.3">
      <c r="A217" s="114">
        <v>214</v>
      </c>
      <c r="B217" s="66" t="s">
        <v>1235</v>
      </c>
      <c r="C217" s="64" t="s">
        <v>2759</v>
      </c>
      <c r="D217" s="64" t="s">
        <v>2235</v>
      </c>
      <c r="E217" s="64" t="s">
        <v>1236</v>
      </c>
      <c r="F217" s="64" t="s">
        <v>1118</v>
      </c>
      <c r="G217" s="64" t="s">
        <v>1174</v>
      </c>
      <c r="H217" s="64" t="s">
        <v>19</v>
      </c>
      <c r="I217" s="64" t="s">
        <v>1237</v>
      </c>
      <c r="J217" s="64" t="s">
        <v>36</v>
      </c>
      <c r="K217" s="65" t="s">
        <v>1238</v>
      </c>
      <c r="L217" s="66">
        <v>1892</v>
      </c>
      <c r="M217" s="108">
        <v>5</v>
      </c>
      <c r="N217" s="108">
        <v>9.27</v>
      </c>
      <c r="O217" s="67">
        <v>4.9000000000000004</v>
      </c>
      <c r="P217" s="68">
        <v>0</v>
      </c>
      <c r="Q217" s="108">
        <v>29.7</v>
      </c>
      <c r="R217" s="67">
        <v>15.7</v>
      </c>
      <c r="S217" s="68">
        <v>0.1</v>
      </c>
      <c r="T217" s="108">
        <v>47.3</v>
      </c>
      <c r="U217" s="67">
        <v>25</v>
      </c>
      <c r="V217" s="68">
        <v>0.1</v>
      </c>
      <c r="W217" s="108"/>
      <c r="X217" s="67"/>
      <c r="Y217" s="68"/>
      <c r="Z217" s="108"/>
      <c r="AA217" s="67"/>
      <c r="AB217" s="68"/>
      <c r="AC217" s="72">
        <v>20.170680000000001</v>
      </c>
      <c r="AD217" s="72">
        <v>51.911349999999999</v>
      </c>
      <c r="AE217" s="70" t="s">
        <v>1239</v>
      </c>
      <c r="AF217" s="70" t="s">
        <v>1240</v>
      </c>
    </row>
    <row r="218" spans="1:32" s="71" customFormat="1" ht="125.1" customHeight="1" x14ac:dyDescent="0.3">
      <c r="A218" s="113">
        <v>215</v>
      </c>
      <c r="B218" s="66" t="s">
        <v>1241</v>
      </c>
      <c r="C218" s="64" t="s">
        <v>2113</v>
      </c>
      <c r="D218" s="64" t="s">
        <v>2236</v>
      </c>
      <c r="E218" s="64" t="s">
        <v>2315</v>
      </c>
      <c r="F218" s="64" t="s">
        <v>1183</v>
      </c>
      <c r="G218" s="64" t="s">
        <v>1242</v>
      </c>
      <c r="H218" s="64" t="s">
        <v>55</v>
      </c>
      <c r="I218" s="64" t="s">
        <v>1243</v>
      </c>
      <c r="J218" s="64" t="s">
        <v>36</v>
      </c>
      <c r="K218" s="65" t="s">
        <v>1244</v>
      </c>
      <c r="L218" s="66">
        <v>377515</v>
      </c>
      <c r="M218" s="108">
        <v>1031</v>
      </c>
      <c r="N218" s="108">
        <v>2061.23</v>
      </c>
      <c r="O218" s="67">
        <v>5.5</v>
      </c>
      <c r="P218" s="68">
        <v>5.6</v>
      </c>
      <c r="Q218" s="108">
        <v>10226.9</v>
      </c>
      <c r="R218" s="67">
        <v>27.1</v>
      </c>
      <c r="S218" s="68">
        <v>27.9</v>
      </c>
      <c r="T218" s="108">
        <v>2401</v>
      </c>
      <c r="U218" s="67">
        <v>6.4</v>
      </c>
      <c r="V218" s="68">
        <v>6.6</v>
      </c>
      <c r="W218" s="108"/>
      <c r="X218" s="67"/>
      <c r="Y218" s="68"/>
      <c r="Z218" s="108"/>
      <c r="AA218" s="67"/>
      <c r="AB218" s="68"/>
      <c r="AC218" s="72">
        <v>19.623719999999999</v>
      </c>
      <c r="AD218" s="72">
        <v>52.245280000000001</v>
      </c>
      <c r="AE218" s="70" t="s">
        <v>1245</v>
      </c>
      <c r="AF218" s="70" t="s">
        <v>1991</v>
      </c>
    </row>
    <row r="219" spans="1:32" s="71" customFormat="1" ht="125.1" customHeight="1" x14ac:dyDescent="0.3">
      <c r="A219" s="114">
        <v>216</v>
      </c>
      <c r="B219" s="66" t="s">
        <v>1246</v>
      </c>
      <c r="C219" s="64" t="s">
        <v>2760</v>
      </c>
      <c r="D219" s="64" t="s">
        <v>2237</v>
      </c>
      <c r="E219" s="64" t="s">
        <v>2316</v>
      </c>
      <c r="F219" s="64" t="s">
        <v>1111</v>
      </c>
      <c r="G219" s="64" t="s">
        <v>1193</v>
      </c>
      <c r="H219" s="64" t="s">
        <v>19</v>
      </c>
      <c r="I219" s="64" t="s">
        <v>1247</v>
      </c>
      <c r="J219" s="64" t="s">
        <v>36</v>
      </c>
      <c r="K219" s="65" t="s">
        <v>1038</v>
      </c>
      <c r="L219" s="66">
        <v>81943</v>
      </c>
      <c r="M219" s="108">
        <v>224</v>
      </c>
      <c r="N219" s="108">
        <v>925.96</v>
      </c>
      <c r="O219" s="67">
        <v>11.3</v>
      </c>
      <c r="P219" s="68">
        <v>2.5</v>
      </c>
      <c r="Q219" s="108">
        <v>4728.1000000000004</v>
      </c>
      <c r="R219" s="67">
        <v>57.7</v>
      </c>
      <c r="S219" s="68">
        <v>12.9</v>
      </c>
      <c r="T219" s="108">
        <v>1278.3</v>
      </c>
      <c r="U219" s="67">
        <v>15.6</v>
      </c>
      <c r="V219" s="68">
        <v>3.5</v>
      </c>
      <c r="W219" s="108" t="s">
        <v>113</v>
      </c>
      <c r="X219" s="67"/>
      <c r="Y219" s="68"/>
      <c r="Z219" s="108"/>
      <c r="AA219" s="67"/>
      <c r="AB219" s="68"/>
      <c r="AC219" s="72">
        <v>19.291789999999999</v>
      </c>
      <c r="AD219" s="72">
        <v>52.042679999999997</v>
      </c>
      <c r="AE219" s="70" t="s">
        <v>1248</v>
      </c>
      <c r="AF219" s="70" t="s">
        <v>1249</v>
      </c>
    </row>
    <row r="220" spans="1:32" s="71" customFormat="1" ht="125.1" customHeight="1" x14ac:dyDescent="0.3">
      <c r="A220" s="113">
        <v>217</v>
      </c>
      <c r="B220" s="66" t="s">
        <v>1250</v>
      </c>
      <c r="C220" s="64" t="s">
        <v>2761</v>
      </c>
      <c r="D220" s="64" t="s">
        <v>1251</v>
      </c>
      <c r="E220" s="64" t="s">
        <v>2317</v>
      </c>
      <c r="F220" s="64" t="s">
        <v>1111</v>
      </c>
      <c r="G220" s="64" t="s">
        <v>1252</v>
      </c>
      <c r="H220" s="64" t="s">
        <v>19</v>
      </c>
      <c r="I220" s="64" t="s">
        <v>1253</v>
      </c>
      <c r="J220" s="64" t="s">
        <v>36</v>
      </c>
      <c r="K220" s="65" t="s">
        <v>1254</v>
      </c>
      <c r="L220" s="66">
        <v>4756</v>
      </c>
      <c r="M220" s="108">
        <v>13</v>
      </c>
      <c r="N220" s="108">
        <v>48.7</v>
      </c>
      <c r="O220" s="67">
        <v>10.199999999999999</v>
      </c>
      <c r="P220" s="68">
        <v>0.1</v>
      </c>
      <c r="Q220" s="108">
        <v>261.3</v>
      </c>
      <c r="R220" s="67">
        <v>55</v>
      </c>
      <c r="S220" s="68">
        <v>0.7</v>
      </c>
      <c r="T220" s="108">
        <v>93.7</v>
      </c>
      <c r="U220" s="67">
        <v>19.7</v>
      </c>
      <c r="V220" s="68">
        <v>0.3</v>
      </c>
      <c r="W220" s="108"/>
      <c r="X220" s="67"/>
      <c r="Y220" s="68"/>
      <c r="Z220" s="108"/>
      <c r="AA220" s="67"/>
      <c r="AB220" s="68"/>
      <c r="AC220" s="72">
        <v>19.31878</v>
      </c>
      <c r="AD220" s="72">
        <v>52.055639999999997</v>
      </c>
      <c r="AE220" s="70" t="s">
        <v>1255</v>
      </c>
      <c r="AF220" s="70" t="s">
        <v>1256</v>
      </c>
    </row>
    <row r="221" spans="1:32" s="71" customFormat="1" ht="125.1" customHeight="1" x14ac:dyDescent="0.3">
      <c r="A221" s="114">
        <v>218</v>
      </c>
      <c r="B221" s="66" t="s">
        <v>1257</v>
      </c>
      <c r="C221" s="64" t="s">
        <v>2762</v>
      </c>
      <c r="D221" s="64" t="s">
        <v>1258</v>
      </c>
      <c r="E221" s="64" t="s">
        <v>1259</v>
      </c>
      <c r="F221" s="64" t="s">
        <v>1222</v>
      </c>
      <c r="G221" s="64" t="s">
        <v>1260</v>
      </c>
      <c r="H221" s="64" t="s">
        <v>19</v>
      </c>
      <c r="I221" s="64" t="s">
        <v>1261</v>
      </c>
      <c r="J221" s="64" t="s">
        <v>36</v>
      </c>
      <c r="K221" s="65" t="s">
        <v>1262</v>
      </c>
      <c r="L221" s="66">
        <v>9501</v>
      </c>
      <c r="M221" s="108">
        <v>26</v>
      </c>
      <c r="N221" s="108">
        <v>42.75</v>
      </c>
      <c r="O221" s="67">
        <v>4.5</v>
      </c>
      <c r="P221" s="68">
        <v>0.1</v>
      </c>
      <c r="Q221" s="108">
        <v>285</v>
      </c>
      <c r="R221" s="67">
        <v>30</v>
      </c>
      <c r="S221" s="68">
        <v>0.8</v>
      </c>
      <c r="T221" s="108">
        <v>38</v>
      </c>
      <c r="U221" s="67">
        <v>4</v>
      </c>
      <c r="V221" s="68">
        <v>0.1</v>
      </c>
      <c r="W221" s="108"/>
      <c r="X221" s="67"/>
      <c r="Y221" s="68"/>
      <c r="Z221" s="108"/>
      <c r="AA221" s="67"/>
      <c r="AB221" s="68"/>
      <c r="AC221" s="72">
        <v>19.591670000000001</v>
      </c>
      <c r="AD221" s="72">
        <v>52.103610000000003</v>
      </c>
      <c r="AE221" s="70" t="s">
        <v>1263</v>
      </c>
      <c r="AF221" s="70" t="s">
        <v>1264</v>
      </c>
    </row>
    <row r="222" spans="1:32" s="71" customFormat="1" ht="125.1" customHeight="1" x14ac:dyDescent="0.3">
      <c r="A222" s="113">
        <v>219</v>
      </c>
      <c r="B222" s="66" t="s">
        <v>1265</v>
      </c>
      <c r="C222" s="64" t="s">
        <v>2114</v>
      </c>
      <c r="D222" s="64" t="s">
        <v>2238</v>
      </c>
      <c r="E222" s="64" t="s">
        <v>2318</v>
      </c>
      <c r="F222" s="64" t="s">
        <v>1222</v>
      </c>
      <c r="G222" s="64" t="s">
        <v>1266</v>
      </c>
      <c r="H222" s="64" t="s">
        <v>55</v>
      </c>
      <c r="I222" s="64" t="s">
        <v>1267</v>
      </c>
      <c r="J222" s="64" t="s">
        <v>36</v>
      </c>
      <c r="K222" s="65" t="s">
        <v>1268</v>
      </c>
      <c r="L222" s="66">
        <v>2912200</v>
      </c>
      <c r="M222" s="108">
        <v>7957</v>
      </c>
      <c r="N222" s="108">
        <v>14502.76</v>
      </c>
      <c r="O222" s="67">
        <v>5</v>
      </c>
      <c r="P222" s="68">
        <v>39.6</v>
      </c>
      <c r="Q222" s="108">
        <v>122894.8</v>
      </c>
      <c r="R222" s="67">
        <v>42.2</v>
      </c>
      <c r="S222" s="68">
        <v>335.8</v>
      </c>
      <c r="T222" s="108">
        <v>37858.6</v>
      </c>
      <c r="U222" s="67">
        <v>13</v>
      </c>
      <c r="V222" s="68">
        <v>103.4</v>
      </c>
      <c r="W222" s="108">
        <v>17589</v>
      </c>
      <c r="X222" s="67">
        <v>6</v>
      </c>
      <c r="Y222" s="68">
        <v>48.1</v>
      </c>
      <c r="Z222" s="108">
        <v>1094</v>
      </c>
      <c r="AA222" s="67">
        <v>0.4</v>
      </c>
      <c r="AB222" s="68">
        <v>3</v>
      </c>
      <c r="AC222" s="72">
        <v>19.975470000000001</v>
      </c>
      <c r="AD222" s="72">
        <v>52.10539</v>
      </c>
      <c r="AE222" s="70" t="s">
        <v>1951</v>
      </c>
      <c r="AF222" s="70" t="s">
        <v>1952</v>
      </c>
    </row>
    <row r="223" spans="1:32" s="71" customFormat="1" ht="125.1" customHeight="1" x14ac:dyDescent="0.3">
      <c r="A223" s="114">
        <v>220</v>
      </c>
      <c r="B223" s="66" t="s">
        <v>1269</v>
      </c>
      <c r="C223" s="64" t="s">
        <v>2763</v>
      </c>
      <c r="D223" s="64" t="s">
        <v>2239</v>
      </c>
      <c r="E223" s="64" t="s">
        <v>2319</v>
      </c>
      <c r="F223" s="64" t="s">
        <v>1222</v>
      </c>
      <c r="G223" s="64" t="s">
        <v>1266</v>
      </c>
      <c r="H223" s="64" t="s">
        <v>55</v>
      </c>
      <c r="I223" s="64" t="s">
        <v>1270</v>
      </c>
      <c r="J223" s="64" t="s">
        <v>36</v>
      </c>
      <c r="K223" s="65" t="s">
        <v>1268</v>
      </c>
      <c r="L223" s="66">
        <v>799716</v>
      </c>
      <c r="M223" s="108">
        <v>2185</v>
      </c>
      <c r="N223" s="108">
        <v>10828.16</v>
      </c>
      <c r="O223" s="67">
        <v>13.5</v>
      </c>
      <c r="P223" s="68">
        <v>29.6</v>
      </c>
      <c r="Q223" s="108">
        <v>62649.8</v>
      </c>
      <c r="R223" s="67">
        <v>78.3</v>
      </c>
      <c r="S223" s="68">
        <v>171.2</v>
      </c>
      <c r="T223" s="108">
        <v>14346.9</v>
      </c>
      <c r="U223" s="67">
        <v>17.899999999999999</v>
      </c>
      <c r="V223" s="68">
        <v>39.200000000000003</v>
      </c>
      <c r="W223" s="108">
        <v>12531.6</v>
      </c>
      <c r="X223" s="67">
        <v>15.7</v>
      </c>
      <c r="Y223" s="68">
        <v>34.200000000000003</v>
      </c>
      <c r="Z223" s="108">
        <v>895.7</v>
      </c>
      <c r="AA223" s="67">
        <v>1.1000000000000001</v>
      </c>
      <c r="AB223" s="68">
        <v>2.4</v>
      </c>
      <c r="AC223" s="72">
        <v>19.955719999999999</v>
      </c>
      <c r="AD223" s="72">
        <v>52.112279999999998</v>
      </c>
      <c r="AE223" s="70" t="s">
        <v>1953</v>
      </c>
      <c r="AF223" s="70" t="s">
        <v>1954</v>
      </c>
    </row>
    <row r="224" spans="1:32" s="71" customFormat="1" ht="125.1" customHeight="1" x14ac:dyDescent="0.3">
      <c r="A224" s="113">
        <v>221</v>
      </c>
      <c r="B224" s="66" t="s">
        <v>1271</v>
      </c>
      <c r="C224" s="64" t="s">
        <v>2115</v>
      </c>
      <c r="D224" s="64" t="s">
        <v>2240</v>
      </c>
      <c r="E224" s="64" t="s">
        <v>1272</v>
      </c>
      <c r="F224" s="64" t="s">
        <v>1111</v>
      </c>
      <c r="G224" s="64" t="s">
        <v>1273</v>
      </c>
      <c r="H224" s="64" t="s">
        <v>19</v>
      </c>
      <c r="I224" s="64" t="s">
        <v>1274</v>
      </c>
      <c r="J224" s="64" t="s">
        <v>36</v>
      </c>
      <c r="K224" s="65" t="s">
        <v>1275</v>
      </c>
      <c r="L224" s="66">
        <v>25154</v>
      </c>
      <c r="M224" s="108">
        <v>69</v>
      </c>
      <c r="N224" s="108">
        <v>227.64</v>
      </c>
      <c r="O224" s="67">
        <v>9.1</v>
      </c>
      <c r="P224" s="68">
        <v>0.6</v>
      </c>
      <c r="Q224" s="108">
        <v>1181</v>
      </c>
      <c r="R224" s="67">
        <v>47</v>
      </c>
      <c r="S224" s="68">
        <v>3.2</v>
      </c>
      <c r="T224" s="108">
        <v>465.3</v>
      </c>
      <c r="U224" s="67">
        <v>18.5</v>
      </c>
      <c r="V224" s="68">
        <v>1.3</v>
      </c>
      <c r="W224" s="108"/>
      <c r="X224" s="67"/>
      <c r="Y224" s="68"/>
      <c r="Z224" s="108"/>
      <c r="AA224" s="67"/>
      <c r="AB224" s="68"/>
      <c r="AC224" s="72">
        <v>19.181920000000002</v>
      </c>
      <c r="AD224" s="72">
        <v>52.154670000000003</v>
      </c>
      <c r="AE224" s="70" t="s">
        <v>1955</v>
      </c>
      <c r="AF224" s="70" t="s">
        <v>1956</v>
      </c>
    </row>
    <row r="225" spans="1:32" s="71" customFormat="1" ht="125.1" customHeight="1" x14ac:dyDescent="0.3">
      <c r="A225" s="114">
        <v>222</v>
      </c>
      <c r="B225" s="66" t="s">
        <v>1276</v>
      </c>
      <c r="C225" s="64" t="s">
        <v>2116</v>
      </c>
      <c r="D225" s="64" t="s">
        <v>1277</v>
      </c>
      <c r="E225" s="64" t="s">
        <v>2320</v>
      </c>
      <c r="F225" s="64" t="s">
        <v>1111</v>
      </c>
      <c r="G225" s="64" t="s">
        <v>1278</v>
      </c>
      <c r="H225" s="64" t="s">
        <v>55</v>
      </c>
      <c r="I225" s="64" t="s">
        <v>1279</v>
      </c>
      <c r="J225" s="64" t="s">
        <v>36</v>
      </c>
      <c r="K225" s="65" t="s">
        <v>1280</v>
      </c>
      <c r="L225" s="66">
        <v>986963</v>
      </c>
      <c r="M225" s="108">
        <v>2697</v>
      </c>
      <c r="N225" s="108">
        <v>3187.89</v>
      </c>
      <c r="O225" s="67">
        <v>3.2</v>
      </c>
      <c r="P225" s="68">
        <v>8.6999999999999993</v>
      </c>
      <c r="Q225" s="108">
        <v>32569.8</v>
      </c>
      <c r="R225" s="67">
        <v>33</v>
      </c>
      <c r="S225" s="68">
        <v>89</v>
      </c>
      <c r="T225" s="108">
        <v>4559.8</v>
      </c>
      <c r="U225" s="67">
        <v>4.5999999999999996</v>
      </c>
      <c r="V225" s="68">
        <v>12.5</v>
      </c>
      <c r="W225" s="108">
        <v>8046</v>
      </c>
      <c r="X225" s="67">
        <v>8.1999999999999993</v>
      </c>
      <c r="Y225" s="68">
        <v>22</v>
      </c>
      <c r="Z225" s="108">
        <v>228</v>
      </c>
      <c r="AA225" s="67">
        <v>0.2</v>
      </c>
      <c r="AB225" s="68">
        <v>0.6</v>
      </c>
      <c r="AC225" s="72">
        <v>19.2075</v>
      </c>
      <c r="AD225" s="72">
        <v>52.062220000000003</v>
      </c>
      <c r="AE225" s="70" t="s">
        <v>1957</v>
      </c>
      <c r="AF225" s="70" t="s">
        <v>1958</v>
      </c>
    </row>
    <row r="226" spans="1:32" s="71" customFormat="1" ht="125.1" customHeight="1" x14ac:dyDescent="0.3">
      <c r="A226" s="113">
        <v>223</v>
      </c>
      <c r="B226" s="66" t="s">
        <v>1281</v>
      </c>
      <c r="C226" s="64" t="s">
        <v>2764</v>
      </c>
      <c r="D226" s="64" t="s">
        <v>1282</v>
      </c>
      <c r="E226" s="64" t="s">
        <v>2765</v>
      </c>
      <c r="F226" s="64" t="s">
        <v>1111</v>
      </c>
      <c r="G226" s="64" t="s">
        <v>1278</v>
      </c>
      <c r="H226" s="64" t="s">
        <v>102</v>
      </c>
      <c r="I226" s="64" t="s">
        <v>1283</v>
      </c>
      <c r="J226" s="64" t="s">
        <v>29</v>
      </c>
      <c r="K226" s="65" t="s">
        <v>1284</v>
      </c>
      <c r="L226" s="66">
        <v>28717</v>
      </c>
      <c r="M226" s="108">
        <v>78</v>
      </c>
      <c r="N226" s="108"/>
      <c r="O226" s="67"/>
      <c r="P226" s="68"/>
      <c r="Q226" s="108"/>
      <c r="R226" s="67"/>
      <c r="S226" s="68"/>
      <c r="T226" s="108">
        <v>345.1</v>
      </c>
      <c r="U226" s="67">
        <v>12</v>
      </c>
      <c r="V226" s="68">
        <v>0.9</v>
      </c>
      <c r="W226" s="108"/>
      <c r="X226" s="67"/>
      <c r="Y226" s="68"/>
      <c r="Z226" s="108"/>
      <c r="AA226" s="67"/>
      <c r="AB226" s="68"/>
      <c r="AC226" s="72">
        <v>19.137219999999999</v>
      </c>
      <c r="AD226" s="72">
        <v>52.02</v>
      </c>
      <c r="AE226" s="70" t="s">
        <v>1959</v>
      </c>
      <c r="AF226" s="70" t="s">
        <v>1960</v>
      </c>
    </row>
    <row r="227" spans="1:32" s="71" customFormat="1" ht="125.1" customHeight="1" x14ac:dyDescent="0.3">
      <c r="A227" s="114">
        <v>224</v>
      </c>
      <c r="B227" s="66" t="s">
        <v>1285</v>
      </c>
      <c r="C227" s="64" t="s">
        <v>2766</v>
      </c>
      <c r="D227" s="64" t="s">
        <v>2241</v>
      </c>
      <c r="E227" s="64" t="s">
        <v>2321</v>
      </c>
      <c r="F227" s="64" t="s">
        <v>1111</v>
      </c>
      <c r="G227" s="64" t="s">
        <v>1278</v>
      </c>
      <c r="H227" s="64" t="s">
        <v>19</v>
      </c>
      <c r="I227" s="64" t="s">
        <v>1286</v>
      </c>
      <c r="J227" s="64" t="s">
        <v>29</v>
      </c>
      <c r="K227" s="65" t="s">
        <v>1284</v>
      </c>
      <c r="L227" s="66">
        <v>84624</v>
      </c>
      <c r="M227" s="108">
        <v>231</v>
      </c>
      <c r="N227" s="108">
        <v>215.79</v>
      </c>
      <c r="O227" s="67">
        <v>2.6</v>
      </c>
      <c r="P227" s="68">
        <v>0.6</v>
      </c>
      <c r="Q227" s="108">
        <v>1246.5</v>
      </c>
      <c r="R227" s="67">
        <v>14.7</v>
      </c>
      <c r="S227" s="68">
        <v>3.4</v>
      </c>
      <c r="T227" s="108">
        <v>444.3</v>
      </c>
      <c r="U227" s="67">
        <v>5.3</v>
      </c>
      <c r="V227" s="68">
        <v>1.2</v>
      </c>
      <c r="W227" s="108"/>
      <c r="X227" s="67"/>
      <c r="Y227" s="68"/>
      <c r="Z227" s="108"/>
      <c r="AA227" s="67"/>
      <c r="AB227" s="68"/>
      <c r="AC227" s="72">
        <v>19.176290000000002</v>
      </c>
      <c r="AD227" s="72">
        <v>52.106430000000003</v>
      </c>
      <c r="AE227" s="70" t="s">
        <v>1961</v>
      </c>
      <c r="AF227" s="70" t="s">
        <v>1962</v>
      </c>
    </row>
    <row r="228" spans="1:32" s="71" customFormat="1" ht="125.1" customHeight="1" x14ac:dyDescent="0.3">
      <c r="A228" s="113">
        <v>225</v>
      </c>
      <c r="B228" s="66" t="s">
        <v>1287</v>
      </c>
      <c r="C228" s="64" t="s">
        <v>2767</v>
      </c>
      <c r="D228" s="64" t="s">
        <v>1288</v>
      </c>
      <c r="E228" s="64" t="s">
        <v>1289</v>
      </c>
      <c r="F228" s="64" t="s">
        <v>1111</v>
      </c>
      <c r="G228" s="64" t="s">
        <v>1278</v>
      </c>
      <c r="H228" s="64" t="s">
        <v>1290</v>
      </c>
      <c r="I228" s="64" t="s">
        <v>1291</v>
      </c>
      <c r="J228" s="64" t="s">
        <v>36</v>
      </c>
      <c r="K228" s="65" t="s">
        <v>1292</v>
      </c>
      <c r="L228" s="66">
        <v>17387</v>
      </c>
      <c r="M228" s="108">
        <v>67</v>
      </c>
      <c r="N228" s="108">
        <v>48.98</v>
      </c>
      <c r="O228" s="67">
        <v>2.8</v>
      </c>
      <c r="P228" s="68">
        <v>0.2</v>
      </c>
      <c r="Q228" s="108">
        <v>235.3</v>
      </c>
      <c r="R228" s="67">
        <v>13.5</v>
      </c>
      <c r="S228" s="68">
        <v>0.9</v>
      </c>
      <c r="T228" s="108">
        <v>177.3</v>
      </c>
      <c r="U228" s="67">
        <v>10.199999999999999</v>
      </c>
      <c r="V228" s="68">
        <v>0.7</v>
      </c>
      <c r="W228" s="108">
        <v>298.10000000000002</v>
      </c>
      <c r="X228" s="67">
        <v>17.100000000000001</v>
      </c>
      <c r="Y228" s="68">
        <v>1.2</v>
      </c>
      <c r="Z228" s="108">
        <v>5.3</v>
      </c>
      <c r="AA228" s="67">
        <v>0.3</v>
      </c>
      <c r="AB228" s="68">
        <v>0</v>
      </c>
      <c r="AC228" s="72" t="s">
        <v>1293</v>
      </c>
      <c r="AD228" s="72" t="s">
        <v>1294</v>
      </c>
      <c r="AE228" s="70" t="s">
        <v>1295</v>
      </c>
      <c r="AF228" s="70" t="s">
        <v>1296</v>
      </c>
    </row>
    <row r="229" spans="1:32" s="71" customFormat="1" ht="125.1" customHeight="1" x14ac:dyDescent="0.3">
      <c r="A229" s="114">
        <v>226</v>
      </c>
      <c r="B229" s="66" t="s">
        <v>1297</v>
      </c>
      <c r="C229" s="64" t="s">
        <v>2768</v>
      </c>
      <c r="D229" s="64" t="s">
        <v>2242</v>
      </c>
      <c r="E229" s="64" t="s">
        <v>2322</v>
      </c>
      <c r="F229" s="64" t="s">
        <v>1151</v>
      </c>
      <c r="G229" s="64" t="s">
        <v>1298</v>
      </c>
      <c r="H229" s="64" t="s">
        <v>19</v>
      </c>
      <c r="I229" s="64" t="s">
        <v>181</v>
      </c>
      <c r="J229" s="64"/>
      <c r="K229" s="65"/>
      <c r="L229" s="66">
        <v>4906</v>
      </c>
      <c r="M229" s="108">
        <v>13</v>
      </c>
      <c r="N229" s="108">
        <v>107.93</v>
      </c>
      <c r="O229" s="67">
        <v>22</v>
      </c>
      <c r="P229" s="68">
        <v>0.3</v>
      </c>
      <c r="Q229" s="108">
        <v>294.39999999999998</v>
      </c>
      <c r="R229" s="67">
        <v>60</v>
      </c>
      <c r="S229" s="68">
        <v>0.8</v>
      </c>
      <c r="T229" s="108">
        <v>117.7</v>
      </c>
      <c r="U229" s="67">
        <v>24</v>
      </c>
      <c r="V229" s="68">
        <v>0.3</v>
      </c>
      <c r="W229" s="108"/>
      <c r="X229" s="67"/>
      <c r="Y229" s="68"/>
      <c r="Z229" s="108"/>
      <c r="AA229" s="67"/>
      <c r="AB229" s="68"/>
      <c r="AC229" s="72">
        <v>19.899619999999999</v>
      </c>
      <c r="AD229" s="72">
        <v>51.823560000000001</v>
      </c>
      <c r="AE229" s="70" t="s">
        <v>2688</v>
      </c>
      <c r="AF229" s="70" t="s">
        <v>1299</v>
      </c>
    </row>
    <row r="230" spans="1:32" s="71" customFormat="1" ht="125.1" customHeight="1" x14ac:dyDescent="0.3">
      <c r="A230" s="113">
        <v>227</v>
      </c>
      <c r="B230" s="66" t="s">
        <v>1300</v>
      </c>
      <c r="C230" s="64" t="s">
        <v>2769</v>
      </c>
      <c r="D230" s="64" t="s">
        <v>2243</v>
      </c>
      <c r="E230" s="64" t="s">
        <v>2323</v>
      </c>
      <c r="F230" s="64" t="s">
        <v>1151</v>
      </c>
      <c r="G230" s="64" t="s">
        <v>1298</v>
      </c>
      <c r="H230" s="64" t="s">
        <v>19</v>
      </c>
      <c r="I230" s="64" t="s">
        <v>1301</v>
      </c>
      <c r="J230" s="64" t="s">
        <v>36</v>
      </c>
      <c r="K230" s="65" t="s">
        <v>1302</v>
      </c>
      <c r="L230" s="66">
        <v>2968</v>
      </c>
      <c r="M230" s="108">
        <v>8</v>
      </c>
      <c r="N230" s="108">
        <v>17.809999999999999</v>
      </c>
      <c r="O230" s="67">
        <v>6</v>
      </c>
      <c r="P230" s="68">
        <v>0</v>
      </c>
      <c r="Q230" s="108">
        <v>273.10000000000002</v>
      </c>
      <c r="R230" s="67">
        <v>92</v>
      </c>
      <c r="S230" s="68">
        <v>0.7</v>
      </c>
      <c r="T230" s="108">
        <v>89</v>
      </c>
      <c r="U230" s="67">
        <v>30</v>
      </c>
      <c r="V230" s="68">
        <v>0.2</v>
      </c>
      <c r="W230" s="108"/>
      <c r="X230" s="67"/>
      <c r="Y230" s="68"/>
      <c r="Z230" s="108"/>
      <c r="AA230" s="67"/>
      <c r="AB230" s="68"/>
      <c r="AC230" s="72">
        <v>19.851299999999998</v>
      </c>
      <c r="AD230" s="72">
        <v>51.804259999999999</v>
      </c>
      <c r="AE230" s="70" t="s">
        <v>1303</v>
      </c>
      <c r="AF230" s="70" t="s">
        <v>1304</v>
      </c>
    </row>
    <row r="231" spans="1:32" s="71" customFormat="1" ht="125.1" customHeight="1" x14ac:dyDescent="0.3">
      <c r="A231" s="114">
        <v>228</v>
      </c>
      <c r="B231" s="66" t="s">
        <v>1305</v>
      </c>
      <c r="C231" s="64" t="s">
        <v>2770</v>
      </c>
      <c r="D231" s="64" t="s">
        <v>2771</v>
      </c>
      <c r="E231" s="64" t="s">
        <v>2772</v>
      </c>
      <c r="F231" s="64" t="s">
        <v>1183</v>
      </c>
      <c r="G231" s="64" t="s">
        <v>1306</v>
      </c>
      <c r="H231" s="64" t="s">
        <v>19</v>
      </c>
      <c r="I231" s="64" t="s">
        <v>1307</v>
      </c>
      <c r="J231" s="64" t="s">
        <v>36</v>
      </c>
      <c r="K231" s="65" t="s">
        <v>1308</v>
      </c>
      <c r="L231" s="66">
        <v>2438</v>
      </c>
      <c r="M231" s="108">
        <v>7</v>
      </c>
      <c r="N231" s="108">
        <v>21.94</v>
      </c>
      <c r="O231" s="67">
        <v>9</v>
      </c>
      <c r="P231" s="68">
        <v>0.1</v>
      </c>
      <c r="Q231" s="108">
        <v>218.3</v>
      </c>
      <c r="R231" s="67">
        <v>89.6</v>
      </c>
      <c r="S231" s="68">
        <v>0.6</v>
      </c>
      <c r="T231" s="108">
        <v>23.6</v>
      </c>
      <c r="U231" s="67">
        <v>9.6999999999999993</v>
      </c>
      <c r="V231" s="68">
        <v>0.1</v>
      </c>
      <c r="W231" s="108"/>
      <c r="X231" s="67"/>
      <c r="Y231" s="68"/>
      <c r="Z231" s="108"/>
      <c r="AA231" s="67"/>
      <c r="AB231" s="68"/>
      <c r="AC231" s="72">
        <v>19.6126</v>
      </c>
      <c r="AD231" s="72">
        <v>52.208919999999999</v>
      </c>
      <c r="AE231" s="70" t="s">
        <v>1309</v>
      </c>
      <c r="AF231" s="70" t="s">
        <v>1310</v>
      </c>
    </row>
    <row r="232" spans="1:32" s="71" customFormat="1" ht="125.1" customHeight="1" x14ac:dyDescent="0.3">
      <c r="A232" s="113">
        <v>229</v>
      </c>
      <c r="B232" s="66" t="s">
        <v>1311</v>
      </c>
      <c r="C232" s="64" t="s">
        <v>2773</v>
      </c>
      <c r="D232" s="64" t="s">
        <v>2774</v>
      </c>
      <c r="E232" s="64" t="s">
        <v>2775</v>
      </c>
      <c r="F232" s="64" t="s">
        <v>1183</v>
      </c>
      <c r="G232" s="64" t="s">
        <v>1306</v>
      </c>
      <c r="H232" s="64" t="s">
        <v>19</v>
      </c>
      <c r="I232" s="64" t="s">
        <v>1312</v>
      </c>
      <c r="J232" s="64" t="s">
        <v>36</v>
      </c>
      <c r="K232" s="65" t="s">
        <v>1308</v>
      </c>
      <c r="L232" s="66">
        <v>7776</v>
      </c>
      <c r="M232" s="108">
        <v>21</v>
      </c>
      <c r="N232" s="108">
        <v>45.88</v>
      </c>
      <c r="O232" s="67">
        <v>5.9</v>
      </c>
      <c r="P232" s="68">
        <v>0.1</v>
      </c>
      <c r="Q232" s="108">
        <v>231.7</v>
      </c>
      <c r="R232" s="67">
        <v>29.8</v>
      </c>
      <c r="S232" s="68">
        <v>0.6</v>
      </c>
      <c r="T232" s="108">
        <v>143.9</v>
      </c>
      <c r="U232" s="67">
        <v>18.5</v>
      </c>
      <c r="V232" s="68">
        <v>0.4</v>
      </c>
      <c r="W232" s="108"/>
      <c r="X232" s="67"/>
      <c r="Y232" s="68"/>
      <c r="Z232" s="108"/>
      <c r="AA232" s="67"/>
      <c r="AB232" s="68"/>
      <c r="AC232" s="72">
        <v>19.540579999999999</v>
      </c>
      <c r="AD232" s="72">
        <v>52.203240000000001</v>
      </c>
      <c r="AE232" s="70" t="s">
        <v>1313</v>
      </c>
      <c r="AF232" s="70" t="s">
        <v>1928</v>
      </c>
    </row>
    <row r="233" spans="1:32" s="71" customFormat="1" ht="125.1" customHeight="1" x14ac:dyDescent="0.3">
      <c r="A233" s="114">
        <v>230</v>
      </c>
      <c r="B233" s="66" t="s">
        <v>1314</v>
      </c>
      <c r="C233" s="64" t="s">
        <v>2776</v>
      </c>
      <c r="D233" s="64" t="s">
        <v>2244</v>
      </c>
      <c r="E233" s="64" t="s">
        <v>2325</v>
      </c>
      <c r="F233" s="64" t="s">
        <v>1183</v>
      </c>
      <c r="G233" s="64" t="s">
        <v>1315</v>
      </c>
      <c r="H233" s="64" t="s">
        <v>19</v>
      </c>
      <c r="I233" s="64" t="s">
        <v>1316</v>
      </c>
      <c r="J233" s="64" t="s">
        <v>36</v>
      </c>
      <c r="K233" s="65" t="s">
        <v>1317</v>
      </c>
      <c r="L233" s="66">
        <v>6133</v>
      </c>
      <c r="M233" s="108">
        <v>17</v>
      </c>
      <c r="N233" s="108">
        <v>142.59</v>
      </c>
      <c r="O233" s="67">
        <v>23.3</v>
      </c>
      <c r="P233" s="68">
        <v>0.4</v>
      </c>
      <c r="Q233" s="108">
        <v>544.29999999999995</v>
      </c>
      <c r="R233" s="67">
        <v>88.8</v>
      </c>
      <c r="S233" s="68">
        <v>1.5</v>
      </c>
      <c r="T233" s="108">
        <v>165.6</v>
      </c>
      <c r="U233" s="67">
        <v>27</v>
      </c>
      <c r="V233" s="68">
        <v>0.5</v>
      </c>
      <c r="W233" s="108"/>
      <c r="X233" s="67"/>
      <c r="Y233" s="68"/>
      <c r="Z233" s="108"/>
      <c r="AA233" s="67"/>
      <c r="AB233" s="68"/>
      <c r="AC233" s="72">
        <v>19.415019999999998</v>
      </c>
      <c r="AD233" s="72">
        <v>52.177680000000002</v>
      </c>
      <c r="AE233" s="70" t="s">
        <v>1318</v>
      </c>
      <c r="AF233" s="70" t="s">
        <v>1319</v>
      </c>
    </row>
    <row r="234" spans="1:32" s="71" customFormat="1" ht="125.1" customHeight="1" x14ac:dyDescent="0.3">
      <c r="A234" s="113">
        <v>231</v>
      </c>
      <c r="B234" s="66" t="s">
        <v>1320</v>
      </c>
      <c r="C234" s="64" t="s">
        <v>2777</v>
      </c>
      <c r="D234" s="64" t="s">
        <v>2245</v>
      </c>
      <c r="E234" s="64" t="s">
        <v>2324</v>
      </c>
      <c r="F234" s="64" t="s">
        <v>1183</v>
      </c>
      <c r="G234" s="64" t="s">
        <v>1200</v>
      </c>
      <c r="H234" s="64" t="s">
        <v>19</v>
      </c>
      <c r="I234" s="64" t="s">
        <v>1321</v>
      </c>
      <c r="J234" s="64" t="s">
        <v>36</v>
      </c>
      <c r="K234" s="65" t="s">
        <v>1207</v>
      </c>
      <c r="L234" s="66">
        <v>1205</v>
      </c>
      <c r="M234" s="108">
        <v>3</v>
      </c>
      <c r="N234" s="108">
        <v>18.32</v>
      </c>
      <c r="O234" s="67">
        <v>15.2</v>
      </c>
      <c r="P234" s="68">
        <v>0.1</v>
      </c>
      <c r="Q234" s="108">
        <v>84.4</v>
      </c>
      <c r="R234" s="67">
        <v>70</v>
      </c>
      <c r="S234" s="68">
        <v>0.2</v>
      </c>
      <c r="T234" s="108">
        <v>33.4</v>
      </c>
      <c r="U234" s="67">
        <v>27.7</v>
      </c>
      <c r="V234" s="68">
        <v>0.1</v>
      </c>
      <c r="W234" s="108"/>
      <c r="X234" s="67"/>
      <c r="Y234" s="68"/>
      <c r="Z234" s="108"/>
      <c r="AA234" s="67"/>
      <c r="AB234" s="68"/>
      <c r="AC234" s="72">
        <v>19.294519000000001</v>
      </c>
      <c r="AD234" s="72">
        <v>52.302607000000002</v>
      </c>
      <c r="AE234" s="70" t="s">
        <v>1926</v>
      </c>
      <c r="AF234" s="70" t="s">
        <v>1927</v>
      </c>
    </row>
    <row r="235" spans="1:32" s="71" customFormat="1" ht="125.1" customHeight="1" x14ac:dyDescent="0.3">
      <c r="A235" s="114">
        <v>232</v>
      </c>
      <c r="B235" s="66" t="s">
        <v>1322</v>
      </c>
      <c r="C235" s="64" t="s">
        <v>2778</v>
      </c>
      <c r="D235" s="64" t="s">
        <v>2246</v>
      </c>
      <c r="E235" s="64" t="s">
        <v>2326</v>
      </c>
      <c r="F235" s="64" t="s">
        <v>1183</v>
      </c>
      <c r="G235" s="64" t="s">
        <v>1242</v>
      </c>
      <c r="H235" s="64" t="s">
        <v>19</v>
      </c>
      <c r="I235" s="64" t="s">
        <v>1323</v>
      </c>
      <c r="J235" s="64" t="s">
        <v>36</v>
      </c>
      <c r="K235" s="65" t="s">
        <v>1244</v>
      </c>
      <c r="L235" s="66">
        <v>2795</v>
      </c>
      <c r="M235" s="108">
        <v>8</v>
      </c>
      <c r="N235" s="108">
        <v>80.36</v>
      </c>
      <c r="O235" s="67">
        <v>28.8</v>
      </c>
      <c r="P235" s="68">
        <v>0.2</v>
      </c>
      <c r="Q235" s="108">
        <v>161.19999999999999</v>
      </c>
      <c r="R235" s="67">
        <v>57.7</v>
      </c>
      <c r="S235" s="68">
        <v>0.4</v>
      </c>
      <c r="T235" s="108">
        <v>167.2</v>
      </c>
      <c r="U235" s="67">
        <v>59.8</v>
      </c>
      <c r="V235" s="68">
        <v>0.5</v>
      </c>
      <c r="W235" s="108"/>
      <c r="X235" s="67"/>
      <c r="Y235" s="68"/>
      <c r="Z235" s="108"/>
      <c r="AA235" s="67"/>
      <c r="AB235" s="68"/>
      <c r="AC235" s="72">
        <v>19.621690000000001</v>
      </c>
      <c r="AD235" s="72">
        <v>52.227170000000001</v>
      </c>
      <c r="AE235" s="70" t="s">
        <v>1324</v>
      </c>
      <c r="AF235" s="70" t="s">
        <v>1325</v>
      </c>
    </row>
    <row r="236" spans="1:32" s="71" customFormat="1" ht="125.1" customHeight="1" x14ac:dyDescent="0.3">
      <c r="A236" s="113">
        <v>233</v>
      </c>
      <c r="B236" s="66" t="s">
        <v>1326</v>
      </c>
      <c r="C236" s="64" t="s">
        <v>2779</v>
      </c>
      <c r="D236" s="64" t="s">
        <v>2247</v>
      </c>
      <c r="E236" s="64" t="s">
        <v>2327</v>
      </c>
      <c r="F236" s="64" t="s">
        <v>1111</v>
      </c>
      <c r="G236" s="64" t="s">
        <v>1278</v>
      </c>
      <c r="H236" s="64" t="s">
        <v>19</v>
      </c>
      <c r="I236" s="64" t="s">
        <v>1327</v>
      </c>
      <c r="J236" s="64" t="s">
        <v>36</v>
      </c>
      <c r="K236" s="65" t="s">
        <v>1292</v>
      </c>
      <c r="L236" s="66">
        <v>3415</v>
      </c>
      <c r="M236" s="108">
        <v>9</v>
      </c>
      <c r="N236" s="108">
        <v>63.18</v>
      </c>
      <c r="O236" s="67">
        <v>18.5</v>
      </c>
      <c r="P236" s="68">
        <v>0.2</v>
      </c>
      <c r="Q236" s="108">
        <v>351.7</v>
      </c>
      <c r="R236" s="67">
        <v>103</v>
      </c>
      <c r="S236" s="68">
        <v>1</v>
      </c>
      <c r="T236" s="108">
        <v>90.5</v>
      </c>
      <c r="U236" s="67">
        <v>26.5</v>
      </c>
      <c r="V236" s="68">
        <v>0.2</v>
      </c>
      <c r="W236" s="108"/>
      <c r="X236" s="67"/>
      <c r="Y236" s="68"/>
      <c r="Z236" s="108"/>
      <c r="AA236" s="67"/>
      <c r="AB236" s="68"/>
      <c r="AC236" s="72">
        <v>19.84356</v>
      </c>
      <c r="AD236" s="72">
        <v>52.08858</v>
      </c>
      <c r="AE236" s="70" t="s">
        <v>1328</v>
      </c>
      <c r="AF236" s="70" t="s">
        <v>1329</v>
      </c>
    </row>
    <row r="237" spans="1:32" s="71" customFormat="1" ht="125.1" customHeight="1" x14ac:dyDescent="0.3">
      <c r="A237" s="114">
        <v>234</v>
      </c>
      <c r="B237" s="66" t="s">
        <v>1330</v>
      </c>
      <c r="C237" s="64" t="s">
        <v>2780</v>
      </c>
      <c r="D237" s="64" t="s">
        <v>2248</v>
      </c>
      <c r="E237" s="64" t="s">
        <v>2328</v>
      </c>
      <c r="F237" s="64" t="s">
        <v>1111</v>
      </c>
      <c r="G237" s="64" t="s">
        <v>1331</v>
      </c>
      <c r="H237" s="64" t="s">
        <v>19</v>
      </c>
      <c r="I237" s="64" t="s">
        <v>1332</v>
      </c>
      <c r="J237" s="64" t="s">
        <v>36</v>
      </c>
      <c r="K237" s="65" t="s">
        <v>1262</v>
      </c>
      <c r="L237" s="66">
        <v>2578</v>
      </c>
      <c r="M237" s="108">
        <v>7</v>
      </c>
      <c r="N237" s="108">
        <v>10.050000000000001</v>
      </c>
      <c r="O237" s="67">
        <v>3.9</v>
      </c>
      <c r="P237" s="68">
        <v>0</v>
      </c>
      <c r="Q237" s="108">
        <v>58.8</v>
      </c>
      <c r="R237" s="67">
        <v>22.8</v>
      </c>
      <c r="S237" s="68">
        <v>0.2</v>
      </c>
      <c r="T237" s="108">
        <v>15.5</v>
      </c>
      <c r="U237" s="67">
        <v>6</v>
      </c>
      <c r="V237" s="68">
        <v>0</v>
      </c>
      <c r="W237" s="108"/>
      <c r="X237" s="67"/>
      <c r="Y237" s="68"/>
      <c r="Z237" s="108"/>
      <c r="AA237" s="67"/>
      <c r="AB237" s="68"/>
      <c r="AC237" s="72">
        <v>19.28783</v>
      </c>
      <c r="AD237" s="72">
        <v>52.146349999999998</v>
      </c>
      <c r="AE237" s="70" t="s">
        <v>2689</v>
      </c>
      <c r="AF237" s="70" t="s">
        <v>2690</v>
      </c>
    </row>
    <row r="238" spans="1:32" s="71" customFormat="1" ht="125.1" customHeight="1" x14ac:dyDescent="0.3">
      <c r="A238" s="113">
        <v>235</v>
      </c>
      <c r="B238" s="66" t="s">
        <v>1333</v>
      </c>
      <c r="C238" s="64" t="s">
        <v>2781</v>
      </c>
      <c r="D238" s="64" t="s">
        <v>2249</v>
      </c>
      <c r="E238" s="64" t="s">
        <v>1334</v>
      </c>
      <c r="F238" s="64" t="s">
        <v>1222</v>
      </c>
      <c r="G238" s="64" t="s">
        <v>1335</v>
      </c>
      <c r="H238" s="64" t="s">
        <v>19</v>
      </c>
      <c r="I238" s="64" t="s">
        <v>1336</v>
      </c>
      <c r="J238" s="64" t="s">
        <v>36</v>
      </c>
      <c r="K238" s="65" t="s">
        <v>1337</v>
      </c>
      <c r="L238" s="66">
        <v>1664</v>
      </c>
      <c r="M238" s="108">
        <v>5</v>
      </c>
      <c r="N238" s="108">
        <v>4.66</v>
      </c>
      <c r="O238" s="67">
        <v>2.8</v>
      </c>
      <c r="P238" s="68">
        <v>0</v>
      </c>
      <c r="Q238" s="108">
        <v>16.600000000000001</v>
      </c>
      <c r="R238" s="67">
        <v>10</v>
      </c>
      <c r="S238" s="68">
        <v>0</v>
      </c>
      <c r="T238" s="108">
        <v>11.6</v>
      </c>
      <c r="U238" s="67">
        <v>7</v>
      </c>
      <c r="V238" s="68">
        <v>0</v>
      </c>
      <c r="W238" s="108"/>
      <c r="X238" s="67"/>
      <c r="Y238" s="68"/>
      <c r="Z238" s="108"/>
      <c r="AA238" s="67"/>
      <c r="AB238" s="68"/>
      <c r="AC238" s="72">
        <v>20.019400000000001</v>
      </c>
      <c r="AD238" s="72">
        <v>52.218339999999998</v>
      </c>
      <c r="AE238" s="70" t="s">
        <v>2691</v>
      </c>
      <c r="AF238" s="70" t="s">
        <v>2692</v>
      </c>
    </row>
    <row r="239" spans="1:32" s="71" customFormat="1" ht="125.1" customHeight="1" x14ac:dyDescent="0.3">
      <c r="A239" s="114">
        <v>236</v>
      </c>
      <c r="B239" s="66" t="s">
        <v>1338</v>
      </c>
      <c r="C239" s="64" t="s">
        <v>2782</v>
      </c>
      <c r="D239" s="64" t="s">
        <v>2250</v>
      </c>
      <c r="E239" s="64" t="s">
        <v>2329</v>
      </c>
      <c r="F239" s="64" t="s">
        <v>1222</v>
      </c>
      <c r="G239" s="64" t="s">
        <v>1339</v>
      </c>
      <c r="H239" s="64" t="s">
        <v>19</v>
      </c>
      <c r="I239" s="64" t="s">
        <v>1340</v>
      </c>
      <c r="J239" s="64" t="s">
        <v>36</v>
      </c>
      <c r="K239" s="65" t="s">
        <v>1341</v>
      </c>
      <c r="L239" s="66">
        <v>5632</v>
      </c>
      <c r="M239" s="108">
        <v>15</v>
      </c>
      <c r="N239" s="108">
        <v>101.38</v>
      </c>
      <c r="O239" s="67">
        <v>18</v>
      </c>
      <c r="P239" s="68">
        <v>0.3</v>
      </c>
      <c r="Q239" s="108">
        <v>399.9</v>
      </c>
      <c r="R239" s="67">
        <v>71</v>
      </c>
      <c r="S239" s="68">
        <v>1.1000000000000001</v>
      </c>
      <c r="T239" s="108">
        <v>90.1</v>
      </c>
      <c r="U239" s="67">
        <v>16</v>
      </c>
      <c r="V239" s="68">
        <v>0.2</v>
      </c>
      <c r="W239" s="108"/>
      <c r="X239" s="67"/>
      <c r="Y239" s="68"/>
      <c r="Z239" s="108"/>
      <c r="AA239" s="67"/>
      <c r="AB239" s="68"/>
      <c r="AC239" s="72">
        <v>20.06944</v>
      </c>
      <c r="AD239" s="72">
        <v>52.068060000000003</v>
      </c>
      <c r="AE239" s="70" t="s">
        <v>1342</v>
      </c>
      <c r="AF239" s="70" t="s">
        <v>1343</v>
      </c>
    </row>
    <row r="240" spans="1:32" s="71" customFormat="1" ht="125.1" customHeight="1" x14ac:dyDescent="0.3">
      <c r="A240" s="113">
        <v>237</v>
      </c>
      <c r="B240" s="66" t="s">
        <v>1344</v>
      </c>
      <c r="C240" s="64" t="s">
        <v>2783</v>
      </c>
      <c r="D240" s="64" t="s">
        <v>1345</v>
      </c>
      <c r="E240" s="64" t="s">
        <v>2330</v>
      </c>
      <c r="F240" s="64" t="s">
        <v>1133</v>
      </c>
      <c r="G240" s="64" t="s">
        <v>1228</v>
      </c>
      <c r="H240" s="64" t="s">
        <v>1346</v>
      </c>
      <c r="I240" s="64" t="s">
        <v>1347</v>
      </c>
      <c r="J240" s="64" t="s">
        <v>36</v>
      </c>
      <c r="K240" s="65" t="s">
        <v>1348</v>
      </c>
      <c r="L240" s="66">
        <v>1051179</v>
      </c>
      <c r="M240" s="108">
        <v>2872</v>
      </c>
      <c r="N240" s="108">
        <v>10196.44</v>
      </c>
      <c r="O240" s="67">
        <v>9.6999999999999993</v>
      </c>
      <c r="P240" s="68">
        <v>27.9</v>
      </c>
      <c r="Q240" s="108">
        <v>60127.4</v>
      </c>
      <c r="R240" s="67">
        <v>57.2</v>
      </c>
      <c r="S240" s="68">
        <v>164.3</v>
      </c>
      <c r="T240" s="108">
        <v>33574.699999999997</v>
      </c>
      <c r="U240" s="67">
        <v>31.9</v>
      </c>
      <c r="V240" s="68">
        <v>91.7</v>
      </c>
      <c r="W240" s="108">
        <v>8935</v>
      </c>
      <c r="X240" s="67">
        <v>8.5</v>
      </c>
      <c r="Y240" s="68">
        <v>24.4</v>
      </c>
      <c r="Z240" s="108">
        <v>683</v>
      </c>
      <c r="AA240" s="67">
        <v>0.7</v>
      </c>
      <c r="AB240" s="68">
        <v>1.9</v>
      </c>
      <c r="AC240" s="72">
        <v>20.26971</v>
      </c>
      <c r="AD240" s="72">
        <v>51.789700000000003</v>
      </c>
      <c r="AE240" s="70" t="s">
        <v>1349</v>
      </c>
      <c r="AF240" s="70" t="s">
        <v>1350</v>
      </c>
    </row>
    <row r="241" spans="1:32" s="71" customFormat="1" ht="125.1" customHeight="1" x14ac:dyDescent="0.3">
      <c r="A241" s="114">
        <v>238</v>
      </c>
      <c r="B241" s="66" t="s">
        <v>1351</v>
      </c>
      <c r="C241" s="64" t="s">
        <v>2117</v>
      </c>
      <c r="D241" s="64" t="s">
        <v>2251</v>
      </c>
      <c r="E241" s="64" t="s">
        <v>2331</v>
      </c>
      <c r="F241" s="64" t="s">
        <v>1133</v>
      </c>
      <c r="G241" s="64" t="s">
        <v>1228</v>
      </c>
      <c r="H241" s="64" t="s">
        <v>19</v>
      </c>
      <c r="I241" s="64" t="s">
        <v>1352</v>
      </c>
      <c r="J241" s="64" t="s">
        <v>36</v>
      </c>
      <c r="K241" s="65" t="s">
        <v>1230</v>
      </c>
      <c r="L241" s="66">
        <v>21234</v>
      </c>
      <c r="M241" s="108">
        <v>58</v>
      </c>
      <c r="N241" s="108">
        <v>437.42</v>
      </c>
      <c r="O241" s="67">
        <v>20.6</v>
      </c>
      <c r="P241" s="68">
        <v>1.2</v>
      </c>
      <c r="Q241" s="108">
        <v>1762.4</v>
      </c>
      <c r="R241" s="67">
        <v>83</v>
      </c>
      <c r="S241" s="68">
        <v>4.8</v>
      </c>
      <c r="T241" s="108">
        <v>318.5</v>
      </c>
      <c r="U241" s="67">
        <v>15</v>
      </c>
      <c r="V241" s="68">
        <v>0.9</v>
      </c>
      <c r="W241" s="108"/>
      <c r="X241" s="67"/>
      <c r="Y241" s="68"/>
      <c r="Z241" s="108"/>
      <c r="AA241" s="67"/>
      <c r="AB241" s="68"/>
      <c r="AC241" s="72">
        <v>20.283339999999999</v>
      </c>
      <c r="AD241" s="72">
        <v>51.834359999999997</v>
      </c>
      <c r="AE241" s="70" t="s">
        <v>1353</v>
      </c>
      <c r="AF241" s="70" t="s">
        <v>1354</v>
      </c>
    </row>
    <row r="242" spans="1:32" s="71" customFormat="1" ht="125.1" customHeight="1" x14ac:dyDescent="0.3">
      <c r="A242" s="113">
        <v>239</v>
      </c>
      <c r="B242" s="66" t="s">
        <v>1355</v>
      </c>
      <c r="C242" s="64" t="s">
        <v>2784</v>
      </c>
      <c r="D242" s="64" t="s">
        <v>2785</v>
      </c>
      <c r="E242" s="64" t="s">
        <v>2786</v>
      </c>
      <c r="F242" s="64" t="s">
        <v>1118</v>
      </c>
      <c r="G242" s="64" t="s">
        <v>1356</v>
      </c>
      <c r="H242" s="64" t="s">
        <v>19</v>
      </c>
      <c r="I242" s="64" t="s">
        <v>1357</v>
      </c>
      <c r="J242" s="64" t="s">
        <v>36</v>
      </c>
      <c r="K242" s="65" t="s">
        <v>1358</v>
      </c>
      <c r="L242" s="66">
        <v>2611</v>
      </c>
      <c r="M242" s="108">
        <v>7</v>
      </c>
      <c r="N242" s="108">
        <v>13.06</v>
      </c>
      <c r="O242" s="67">
        <v>5</v>
      </c>
      <c r="P242" s="68">
        <v>0</v>
      </c>
      <c r="Q242" s="108">
        <v>83.6</v>
      </c>
      <c r="R242" s="67">
        <v>32</v>
      </c>
      <c r="S242" s="68">
        <v>0.2</v>
      </c>
      <c r="T242" s="108">
        <v>25.1</v>
      </c>
      <c r="U242" s="67">
        <v>9.6</v>
      </c>
      <c r="V242" s="68">
        <v>0.1</v>
      </c>
      <c r="W242" s="108"/>
      <c r="X242" s="67"/>
      <c r="Y242" s="68"/>
      <c r="Z242" s="108"/>
      <c r="AA242" s="67"/>
      <c r="AB242" s="68"/>
      <c r="AC242" s="72">
        <v>20.082660000000001</v>
      </c>
      <c r="AD242" s="72">
        <v>51.956710000000001</v>
      </c>
      <c r="AE242" s="70" t="s">
        <v>1964</v>
      </c>
      <c r="AF242" s="70" t="s">
        <v>1963</v>
      </c>
    </row>
    <row r="243" spans="1:32" s="71" customFormat="1" ht="125.1" customHeight="1" x14ac:dyDescent="0.3">
      <c r="A243" s="114">
        <v>240</v>
      </c>
      <c r="B243" s="66" t="s">
        <v>1359</v>
      </c>
      <c r="C243" s="64" t="s">
        <v>2118</v>
      </c>
      <c r="D243" s="64" t="s">
        <v>2252</v>
      </c>
      <c r="E243" s="64" t="s">
        <v>2332</v>
      </c>
      <c r="F243" s="64" t="s">
        <v>1183</v>
      </c>
      <c r="G243" s="64" t="s">
        <v>1200</v>
      </c>
      <c r="H243" s="64" t="s">
        <v>19</v>
      </c>
      <c r="I243" s="64" t="s">
        <v>1360</v>
      </c>
      <c r="J243" s="64" t="s">
        <v>36</v>
      </c>
      <c r="K243" s="65" t="s">
        <v>1361</v>
      </c>
      <c r="L243" s="66">
        <v>22605</v>
      </c>
      <c r="M243" s="108">
        <v>62</v>
      </c>
      <c r="N243" s="108">
        <v>904.2</v>
      </c>
      <c r="O243" s="67">
        <v>40</v>
      </c>
      <c r="P243" s="68">
        <v>2.5</v>
      </c>
      <c r="Q243" s="108">
        <v>3390.8</v>
      </c>
      <c r="R243" s="67">
        <v>150</v>
      </c>
      <c r="S243" s="68">
        <v>9.3000000000000007</v>
      </c>
      <c r="T243" s="108">
        <v>1130.3</v>
      </c>
      <c r="U243" s="67">
        <v>50</v>
      </c>
      <c r="V243" s="68">
        <v>3.1</v>
      </c>
      <c r="W243" s="108"/>
      <c r="X243" s="67"/>
      <c r="Y243" s="68"/>
      <c r="Z243" s="108"/>
      <c r="AA243" s="67"/>
      <c r="AB243" s="68"/>
      <c r="AC243" s="72">
        <v>19.288900000000002</v>
      </c>
      <c r="AD243" s="72">
        <v>52.360320000000002</v>
      </c>
      <c r="AE243" s="70" t="s">
        <v>1965</v>
      </c>
      <c r="AF243" s="70" t="s">
        <v>1966</v>
      </c>
    </row>
    <row r="244" spans="1:32" s="71" customFormat="1" ht="145.5" customHeight="1" x14ac:dyDescent="0.3">
      <c r="A244" s="113">
        <v>241</v>
      </c>
      <c r="B244" s="66" t="s">
        <v>1362</v>
      </c>
      <c r="C244" s="64" t="s">
        <v>2787</v>
      </c>
      <c r="D244" s="64" t="s">
        <v>2253</v>
      </c>
      <c r="E244" s="64" t="s">
        <v>2333</v>
      </c>
      <c r="F244" s="64" t="s">
        <v>1151</v>
      </c>
      <c r="G244" s="64" t="s">
        <v>1363</v>
      </c>
      <c r="H244" s="64" t="s">
        <v>19</v>
      </c>
      <c r="I244" s="64" t="s">
        <v>1364</v>
      </c>
      <c r="J244" s="64" t="s">
        <v>36</v>
      </c>
      <c r="K244" s="65" t="s">
        <v>1302</v>
      </c>
      <c r="L244" s="66">
        <v>122987</v>
      </c>
      <c r="M244" s="108">
        <v>336</v>
      </c>
      <c r="N244" s="108">
        <v>311.16000000000003</v>
      </c>
      <c r="O244" s="67">
        <v>2.5</v>
      </c>
      <c r="P244" s="68">
        <v>0.9</v>
      </c>
      <c r="Q244" s="108">
        <v>1792.5</v>
      </c>
      <c r="R244" s="67">
        <v>14.6</v>
      </c>
      <c r="S244" s="68">
        <v>4.9000000000000004</v>
      </c>
      <c r="T244" s="108">
        <v>959.3</v>
      </c>
      <c r="U244" s="67">
        <v>7.8</v>
      </c>
      <c r="V244" s="68">
        <v>2.6</v>
      </c>
      <c r="W244" s="108">
        <v>1226.2</v>
      </c>
      <c r="X244" s="67">
        <v>10</v>
      </c>
      <c r="Y244" s="68">
        <v>3.4</v>
      </c>
      <c r="Z244" s="108">
        <v>86.1</v>
      </c>
      <c r="AA244" s="67">
        <v>0.7</v>
      </c>
      <c r="AB244" s="68">
        <v>0.2</v>
      </c>
      <c r="AC244" s="72">
        <v>19.797370000000001</v>
      </c>
      <c r="AD244" s="72">
        <v>51.868830000000003</v>
      </c>
      <c r="AE244" s="70" t="s">
        <v>1967</v>
      </c>
      <c r="AF244" s="70" t="s">
        <v>1968</v>
      </c>
    </row>
    <row r="245" spans="1:32" s="71" customFormat="1" ht="155.25" customHeight="1" x14ac:dyDescent="0.3">
      <c r="A245" s="114">
        <v>242</v>
      </c>
      <c r="B245" s="66" t="s">
        <v>1365</v>
      </c>
      <c r="C245" s="64" t="s">
        <v>2788</v>
      </c>
      <c r="D245" s="64" t="s">
        <v>2254</v>
      </c>
      <c r="E245" s="64" t="s">
        <v>2334</v>
      </c>
      <c r="F245" s="64" t="s">
        <v>1183</v>
      </c>
      <c r="G245" s="64" t="s">
        <v>1366</v>
      </c>
      <c r="H245" s="64" t="s">
        <v>1346</v>
      </c>
      <c r="I245" s="64" t="s">
        <v>1367</v>
      </c>
      <c r="J245" s="64" t="s">
        <v>36</v>
      </c>
      <c r="K245" s="65" t="s">
        <v>1244</v>
      </c>
      <c r="L245" s="66">
        <v>83935</v>
      </c>
      <c r="M245" s="108">
        <v>229</v>
      </c>
      <c r="N245" s="108">
        <v>489.34</v>
      </c>
      <c r="O245" s="67">
        <v>5.8</v>
      </c>
      <c r="P245" s="68">
        <v>1.3</v>
      </c>
      <c r="Q245" s="108">
        <v>3880.3</v>
      </c>
      <c r="R245" s="67">
        <v>46.2</v>
      </c>
      <c r="S245" s="68">
        <v>10.6</v>
      </c>
      <c r="T245" s="108">
        <v>601.79999999999995</v>
      </c>
      <c r="U245" s="67">
        <v>7.2</v>
      </c>
      <c r="V245" s="68">
        <v>1.6</v>
      </c>
      <c r="W245" s="108">
        <v>489</v>
      </c>
      <c r="X245" s="67">
        <v>5.8</v>
      </c>
      <c r="Y245" s="68">
        <v>1.3</v>
      </c>
      <c r="Z245" s="108">
        <v>66</v>
      </c>
      <c r="AA245" s="67">
        <v>0.8</v>
      </c>
      <c r="AB245" s="68">
        <v>0.2</v>
      </c>
      <c r="AC245" s="72">
        <v>19.11806</v>
      </c>
      <c r="AD245" s="72">
        <v>52.321390000000001</v>
      </c>
      <c r="AE245" s="70" t="s">
        <v>1969</v>
      </c>
      <c r="AF245" s="70" t="s">
        <v>1970</v>
      </c>
    </row>
    <row r="246" spans="1:32" s="71" customFormat="1" ht="167.25" customHeight="1" x14ac:dyDescent="0.3">
      <c r="A246" s="113">
        <v>243</v>
      </c>
      <c r="B246" s="66" t="s">
        <v>1368</v>
      </c>
      <c r="C246" s="64" t="s">
        <v>2119</v>
      </c>
      <c r="D246" s="64" t="s">
        <v>2255</v>
      </c>
      <c r="E246" s="64" t="s">
        <v>1369</v>
      </c>
      <c r="F246" s="64" t="s">
        <v>1118</v>
      </c>
      <c r="G246" s="64" t="s">
        <v>1126</v>
      </c>
      <c r="H246" s="64" t="s">
        <v>19</v>
      </c>
      <c r="I246" s="64" t="s">
        <v>1370</v>
      </c>
      <c r="J246" s="64" t="s">
        <v>36</v>
      </c>
      <c r="K246" s="65" t="s">
        <v>1371</v>
      </c>
      <c r="L246" s="66">
        <v>4609</v>
      </c>
      <c r="M246" s="108">
        <v>44</v>
      </c>
      <c r="N246" s="108">
        <v>161.18</v>
      </c>
      <c r="O246" s="67">
        <v>35</v>
      </c>
      <c r="P246" s="68">
        <v>1.5</v>
      </c>
      <c r="Q246" s="108">
        <v>442.9</v>
      </c>
      <c r="R246" s="67">
        <v>96.1</v>
      </c>
      <c r="S246" s="68">
        <v>4.2</v>
      </c>
      <c r="T246" s="108">
        <v>56.8</v>
      </c>
      <c r="U246" s="67">
        <v>12.3</v>
      </c>
      <c r="V246" s="68">
        <v>0.5</v>
      </c>
      <c r="W246" s="108">
        <v>122</v>
      </c>
      <c r="X246" s="67">
        <v>26.5</v>
      </c>
      <c r="Y246" s="68">
        <v>1.2</v>
      </c>
      <c r="Z246" s="108">
        <v>7.5</v>
      </c>
      <c r="AA246" s="67">
        <v>1.6</v>
      </c>
      <c r="AB246" s="68">
        <v>0.1</v>
      </c>
      <c r="AC246" s="72">
        <v>20.163060000000002</v>
      </c>
      <c r="AD246" s="72">
        <v>52.076250000000002</v>
      </c>
      <c r="AE246" s="70" t="s">
        <v>1372</v>
      </c>
      <c r="AF246" s="70" t="s">
        <v>1373</v>
      </c>
    </row>
    <row r="247" spans="1:32" s="71" customFormat="1" ht="125.1" customHeight="1" x14ac:dyDescent="0.3">
      <c r="A247" s="114">
        <v>244</v>
      </c>
      <c r="B247" s="66" t="s">
        <v>1374</v>
      </c>
      <c r="C247" s="64" t="s">
        <v>2120</v>
      </c>
      <c r="D247" s="64" t="s">
        <v>2256</v>
      </c>
      <c r="E247" s="64" t="s">
        <v>1375</v>
      </c>
      <c r="F247" s="64" t="s">
        <v>1151</v>
      </c>
      <c r="G247" s="64" t="s">
        <v>1376</v>
      </c>
      <c r="H247" s="64" t="s">
        <v>19</v>
      </c>
      <c r="I247" s="64" t="s">
        <v>1377</v>
      </c>
      <c r="J247" s="64" t="s">
        <v>36</v>
      </c>
      <c r="K247" s="65" t="s">
        <v>1238</v>
      </c>
      <c r="L247" s="66">
        <v>69566</v>
      </c>
      <c r="M247" s="108">
        <v>190</v>
      </c>
      <c r="N247" s="108">
        <v>243.48</v>
      </c>
      <c r="O247" s="67">
        <v>3.5</v>
      </c>
      <c r="P247" s="68">
        <v>0.7</v>
      </c>
      <c r="Q247" s="108">
        <v>1057.4000000000001</v>
      </c>
      <c r="R247" s="67">
        <v>15.2</v>
      </c>
      <c r="S247" s="68">
        <v>2.9</v>
      </c>
      <c r="T247" s="108">
        <v>313</v>
      </c>
      <c r="U247" s="67">
        <v>4.5</v>
      </c>
      <c r="V247" s="68">
        <v>0.9</v>
      </c>
      <c r="W247" s="108"/>
      <c r="X247" s="67"/>
      <c r="Y247" s="68"/>
      <c r="Z247" s="108"/>
      <c r="AA247" s="67"/>
      <c r="AB247" s="68"/>
      <c r="AC247" s="72">
        <v>19.981439999999999</v>
      </c>
      <c r="AD247" s="72">
        <v>51.821219999999997</v>
      </c>
      <c r="AE247" s="70" t="s">
        <v>1378</v>
      </c>
      <c r="AF247" s="70" t="s">
        <v>1379</v>
      </c>
    </row>
    <row r="248" spans="1:32" s="71" customFormat="1" ht="125.1" customHeight="1" x14ac:dyDescent="0.3">
      <c r="A248" s="113">
        <v>245</v>
      </c>
      <c r="B248" s="66" t="s">
        <v>1380</v>
      </c>
      <c r="C248" s="64" t="s">
        <v>2789</v>
      </c>
      <c r="D248" s="64" t="s">
        <v>2790</v>
      </c>
      <c r="E248" s="64" t="s">
        <v>2335</v>
      </c>
      <c r="F248" s="64" t="s">
        <v>1183</v>
      </c>
      <c r="G248" s="64" t="s">
        <v>1306</v>
      </c>
      <c r="H248" s="64" t="s">
        <v>19</v>
      </c>
      <c r="I248" s="64" t="s">
        <v>1381</v>
      </c>
      <c r="J248" s="64" t="s">
        <v>36</v>
      </c>
      <c r="K248" s="65" t="s">
        <v>1382</v>
      </c>
      <c r="L248" s="66">
        <v>1187</v>
      </c>
      <c r="M248" s="108">
        <v>3</v>
      </c>
      <c r="N248" s="108">
        <v>1.9</v>
      </c>
      <c r="O248" s="67">
        <v>1.6</v>
      </c>
      <c r="P248" s="68">
        <v>0</v>
      </c>
      <c r="Q248" s="108">
        <v>14.2</v>
      </c>
      <c r="R248" s="67">
        <v>12</v>
      </c>
      <c r="S248" s="68">
        <v>0</v>
      </c>
      <c r="T248" s="108">
        <v>10.199999999999999</v>
      </c>
      <c r="U248" s="67">
        <v>8.6</v>
      </c>
      <c r="V248" s="68">
        <v>0</v>
      </c>
      <c r="W248" s="108"/>
      <c r="X248" s="67"/>
      <c r="Y248" s="68"/>
      <c r="Z248" s="108"/>
      <c r="AA248" s="67"/>
      <c r="AB248" s="68"/>
      <c r="AC248" s="72">
        <v>19.616599999999998</v>
      </c>
      <c r="AD248" s="72">
        <v>52.213889999999999</v>
      </c>
      <c r="AE248" s="70" t="s">
        <v>1383</v>
      </c>
      <c r="AF248" s="70" t="s">
        <v>1384</v>
      </c>
    </row>
    <row r="249" spans="1:32" s="71" customFormat="1" ht="125.1" customHeight="1" x14ac:dyDescent="0.3">
      <c r="A249" s="114">
        <v>246</v>
      </c>
      <c r="B249" s="66" t="s">
        <v>1385</v>
      </c>
      <c r="C249" s="64" t="s">
        <v>2791</v>
      </c>
      <c r="D249" s="64" t="s">
        <v>2257</v>
      </c>
      <c r="E249" s="64" t="s">
        <v>2336</v>
      </c>
      <c r="F249" s="64" t="s">
        <v>1183</v>
      </c>
      <c r="G249" s="64" t="s">
        <v>1205</v>
      </c>
      <c r="H249" s="64" t="s">
        <v>19</v>
      </c>
      <c r="I249" s="64" t="s">
        <v>1386</v>
      </c>
      <c r="J249" s="64" t="s">
        <v>36</v>
      </c>
      <c r="K249" s="65" t="s">
        <v>1207</v>
      </c>
      <c r="L249" s="66">
        <v>42304</v>
      </c>
      <c r="M249" s="108">
        <v>116</v>
      </c>
      <c r="N249" s="108">
        <v>345.45</v>
      </c>
      <c r="O249" s="67">
        <v>8.1999999999999993</v>
      </c>
      <c r="P249" s="68">
        <v>0.9</v>
      </c>
      <c r="Q249" s="108">
        <v>3851.8</v>
      </c>
      <c r="R249" s="67">
        <v>91.1</v>
      </c>
      <c r="S249" s="68">
        <v>10.5</v>
      </c>
      <c r="T249" s="108">
        <v>855.9</v>
      </c>
      <c r="U249" s="67">
        <v>20.2</v>
      </c>
      <c r="V249" s="68">
        <v>2.2999999999999998</v>
      </c>
      <c r="W249" s="108"/>
      <c r="X249" s="67"/>
      <c r="Y249" s="68"/>
      <c r="Z249" s="108"/>
      <c r="AA249" s="67"/>
      <c r="AB249" s="68"/>
      <c r="AC249" s="72">
        <v>19.342359999999999</v>
      </c>
      <c r="AD249" s="72">
        <v>52.337670000000003</v>
      </c>
      <c r="AE249" s="70" t="s">
        <v>1971</v>
      </c>
      <c r="AF249" s="70" t="s">
        <v>1972</v>
      </c>
    </row>
    <row r="250" spans="1:32" s="71" customFormat="1" ht="125.1" customHeight="1" x14ac:dyDescent="0.3">
      <c r="A250" s="113">
        <v>247</v>
      </c>
      <c r="B250" s="66" t="s">
        <v>1387</v>
      </c>
      <c r="C250" s="64" t="s">
        <v>2121</v>
      </c>
      <c r="D250" s="64" t="s">
        <v>2258</v>
      </c>
      <c r="E250" s="64" t="s">
        <v>2337</v>
      </c>
      <c r="F250" s="64" t="s">
        <v>1183</v>
      </c>
      <c r="G250" s="64" t="s">
        <v>1242</v>
      </c>
      <c r="H250" s="64" t="s">
        <v>102</v>
      </c>
      <c r="I250" s="64" t="s">
        <v>1388</v>
      </c>
      <c r="J250" s="64" t="s">
        <v>36</v>
      </c>
      <c r="K250" s="65" t="s">
        <v>1244</v>
      </c>
      <c r="L250" s="66">
        <v>22180</v>
      </c>
      <c r="M250" s="108">
        <v>61</v>
      </c>
      <c r="N250" s="108"/>
      <c r="O250" s="67"/>
      <c r="P250" s="68"/>
      <c r="Q250" s="108"/>
      <c r="R250" s="67"/>
      <c r="S250" s="68"/>
      <c r="T250" s="108">
        <v>201.1</v>
      </c>
      <c r="U250" s="67">
        <v>9.1</v>
      </c>
      <c r="V250" s="68">
        <v>0.5</v>
      </c>
      <c r="W250" s="108"/>
      <c r="X250" s="67"/>
      <c r="Y250" s="68"/>
      <c r="Z250" s="108"/>
      <c r="AA250" s="67"/>
      <c r="AB250" s="68"/>
      <c r="AC250" s="72">
        <v>19.623950000000001</v>
      </c>
      <c r="AD250" s="72">
        <v>52.233229999999999</v>
      </c>
      <c r="AE250" s="70" t="s">
        <v>1389</v>
      </c>
      <c r="AF250" s="70" t="s">
        <v>1390</v>
      </c>
    </row>
    <row r="251" spans="1:32" s="71" customFormat="1" ht="125.1" customHeight="1" x14ac:dyDescent="0.3">
      <c r="A251" s="114">
        <v>248</v>
      </c>
      <c r="B251" s="66" t="s">
        <v>1391</v>
      </c>
      <c r="C251" s="64" t="s">
        <v>2123</v>
      </c>
      <c r="D251" s="64" t="s">
        <v>2259</v>
      </c>
      <c r="E251" s="64" t="s">
        <v>2338</v>
      </c>
      <c r="F251" s="64" t="s">
        <v>1183</v>
      </c>
      <c r="G251" s="64" t="s">
        <v>1392</v>
      </c>
      <c r="H251" s="64" t="s">
        <v>19</v>
      </c>
      <c r="I251" s="64" t="s">
        <v>1393</v>
      </c>
      <c r="J251" s="64" t="s">
        <v>36</v>
      </c>
      <c r="K251" s="65" t="s">
        <v>1202</v>
      </c>
      <c r="L251" s="66">
        <v>25795</v>
      </c>
      <c r="M251" s="108">
        <v>70</v>
      </c>
      <c r="N251" s="108">
        <v>644.88</v>
      </c>
      <c r="O251" s="67">
        <v>25</v>
      </c>
      <c r="P251" s="68">
        <v>1.8</v>
      </c>
      <c r="Q251" s="108">
        <v>3224.4</v>
      </c>
      <c r="R251" s="67">
        <v>125</v>
      </c>
      <c r="S251" s="68">
        <v>8.8000000000000007</v>
      </c>
      <c r="T251" s="108">
        <v>902.8</v>
      </c>
      <c r="U251" s="67">
        <v>35</v>
      </c>
      <c r="V251" s="68">
        <v>2.5</v>
      </c>
      <c r="W251" s="108"/>
      <c r="X251" s="67"/>
      <c r="Y251" s="68"/>
      <c r="Z251" s="108"/>
      <c r="AA251" s="67"/>
      <c r="AB251" s="68"/>
      <c r="AC251" s="72">
        <v>19.17306</v>
      </c>
      <c r="AD251" s="72">
        <v>52.305280000000003</v>
      </c>
      <c r="AE251" s="70" t="s">
        <v>1394</v>
      </c>
      <c r="AF251" s="70" t="s">
        <v>1395</v>
      </c>
    </row>
    <row r="252" spans="1:32" s="71" customFormat="1" ht="125.1" customHeight="1" x14ac:dyDescent="0.3">
      <c r="A252" s="113">
        <v>249</v>
      </c>
      <c r="B252" s="66" t="s">
        <v>1396</v>
      </c>
      <c r="C252" s="64" t="s">
        <v>2122</v>
      </c>
      <c r="D252" s="64" t="s">
        <v>2260</v>
      </c>
      <c r="E252" s="64" t="s">
        <v>2339</v>
      </c>
      <c r="F252" s="64" t="s">
        <v>1151</v>
      </c>
      <c r="G252" s="64" t="s">
        <v>1363</v>
      </c>
      <c r="H252" s="64" t="s">
        <v>19</v>
      </c>
      <c r="I252" s="64" t="s">
        <v>1397</v>
      </c>
      <c r="J252" s="64" t="s">
        <v>36</v>
      </c>
      <c r="K252" s="65" t="s">
        <v>1302</v>
      </c>
      <c r="L252" s="66">
        <v>18723</v>
      </c>
      <c r="M252" s="108">
        <v>51</v>
      </c>
      <c r="N252" s="108">
        <v>147.91</v>
      </c>
      <c r="O252" s="67">
        <v>7.9</v>
      </c>
      <c r="P252" s="68">
        <v>0.4</v>
      </c>
      <c r="Q252" s="108">
        <v>636.6</v>
      </c>
      <c r="R252" s="67">
        <v>34</v>
      </c>
      <c r="S252" s="68">
        <v>1.7</v>
      </c>
      <c r="T252" s="108">
        <v>396.9</v>
      </c>
      <c r="U252" s="67">
        <v>21.2</v>
      </c>
      <c r="V252" s="68">
        <v>1.1000000000000001</v>
      </c>
      <c r="W252" s="108"/>
      <c r="X252" s="67"/>
      <c r="Y252" s="68"/>
      <c r="Z252" s="108"/>
      <c r="AA252" s="67"/>
      <c r="AB252" s="68"/>
      <c r="AC252" s="72">
        <v>19.76333</v>
      </c>
      <c r="AD252" s="72">
        <v>51.927500000000002</v>
      </c>
      <c r="AE252" s="70" t="s">
        <v>1973</v>
      </c>
      <c r="AF252" s="70" t="s">
        <v>1974</v>
      </c>
    </row>
    <row r="253" spans="1:32" s="71" customFormat="1" ht="125.1" customHeight="1" x14ac:dyDescent="0.3">
      <c r="A253" s="114">
        <v>250</v>
      </c>
      <c r="B253" s="66" t="s">
        <v>1398</v>
      </c>
      <c r="C253" s="64" t="s">
        <v>2124</v>
      </c>
      <c r="D253" s="64" t="s">
        <v>1399</v>
      </c>
      <c r="E253" s="64" t="s">
        <v>2340</v>
      </c>
      <c r="F253" s="64" t="s">
        <v>1183</v>
      </c>
      <c r="G253" s="64" t="s">
        <v>1184</v>
      </c>
      <c r="H253" s="64" t="s">
        <v>19</v>
      </c>
      <c r="I253" s="64" t="s">
        <v>1400</v>
      </c>
      <c r="J253" s="64" t="s">
        <v>36</v>
      </c>
      <c r="K253" s="65" t="s">
        <v>1191</v>
      </c>
      <c r="L253" s="66">
        <v>4478</v>
      </c>
      <c r="M253" s="108">
        <v>12</v>
      </c>
      <c r="N253" s="108">
        <v>121.8</v>
      </c>
      <c r="O253" s="67">
        <v>27.2</v>
      </c>
      <c r="P253" s="68">
        <v>0.3</v>
      </c>
      <c r="Q253" s="108">
        <v>338.1</v>
      </c>
      <c r="R253" s="67">
        <v>75.5</v>
      </c>
      <c r="S253" s="68">
        <v>0.9</v>
      </c>
      <c r="T253" s="108">
        <v>75.2</v>
      </c>
      <c r="U253" s="67">
        <v>16.8</v>
      </c>
      <c r="V253" s="68">
        <v>0.2</v>
      </c>
      <c r="W253" s="108"/>
      <c r="X253" s="67"/>
      <c r="Y253" s="68"/>
      <c r="Z253" s="108"/>
      <c r="AA253" s="67"/>
      <c r="AB253" s="68"/>
      <c r="AC253" s="72">
        <v>19.33914</v>
      </c>
      <c r="AD253" s="72">
        <v>52.232660000000003</v>
      </c>
      <c r="AE253" s="70" t="s">
        <v>1401</v>
      </c>
      <c r="AF253" s="70" t="s">
        <v>1402</v>
      </c>
    </row>
    <row r="254" spans="1:32" s="71" customFormat="1" ht="125.1" customHeight="1" x14ac:dyDescent="0.3">
      <c r="A254" s="113">
        <v>251</v>
      </c>
      <c r="B254" s="66" t="s">
        <v>1403</v>
      </c>
      <c r="C254" s="64" t="s">
        <v>2125</v>
      </c>
      <c r="D254" s="64" t="s">
        <v>2261</v>
      </c>
      <c r="E254" s="64" t="s">
        <v>2341</v>
      </c>
      <c r="F254" s="64" t="s">
        <v>1133</v>
      </c>
      <c r="G254" s="64" t="s">
        <v>1145</v>
      </c>
      <c r="H254" s="64" t="s">
        <v>19</v>
      </c>
      <c r="I254" s="64" t="s">
        <v>1404</v>
      </c>
      <c r="J254" s="64" t="s">
        <v>36</v>
      </c>
      <c r="K254" s="65" t="s">
        <v>1147</v>
      </c>
      <c r="L254" s="66">
        <v>3562</v>
      </c>
      <c r="M254" s="108">
        <v>10</v>
      </c>
      <c r="N254" s="108">
        <v>89.58</v>
      </c>
      <c r="O254" s="67">
        <v>25.2</v>
      </c>
      <c r="P254" s="68">
        <v>0.2</v>
      </c>
      <c r="Q254" s="108">
        <v>350.9</v>
      </c>
      <c r="R254" s="67">
        <v>98.5</v>
      </c>
      <c r="S254" s="68">
        <v>1</v>
      </c>
      <c r="T254" s="108">
        <v>70.400000000000006</v>
      </c>
      <c r="U254" s="67">
        <v>19.8</v>
      </c>
      <c r="V254" s="68">
        <v>0.2</v>
      </c>
      <c r="W254" s="108"/>
      <c r="X254" s="67"/>
      <c r="Y254" s="68"/>
      <c r="Z254" s="108"/>
      <c r="AA254" s="67"/>
      <c r="AB254" s="68"/>
      <c r="AC254" s="72">
        <v>20.584980000000002</v>
      </c>
      <c r="AD254" s="72">
        <v>51.83728</v>
      </c>
      <c r="AE254" s="70" t="s">
        <v>1405</v>
      </c>
      <c r="AF254" s="70" t="s">
        <v>1406</v>
      </c>
    </row>
    <row r="255" spans="1:32" s="71" customFormat="1" ht="125.1" customHeight="1" x14ac:dyDescent="0.3">
      <c r="A255" s="114">
        <v>252</v>
      </c>
      <c r="B255" s="66" t="s">
        <v>1407</v>
      </c>
      <c r="C255" s="64" t="s">
        <v>2126</v>
      </c>
      <c r="D255" s="64" t="s">
        <v>2262</v>
      </c>
      <c r="E255" s="64" t="s">
        <v>1408</v>
      </c>
      <c r="F255" s="64" t="s">
        <v>1118</v>
      </c>
      <c r="G255" s="64" t="s">
        <v>1409</v>
      </c>
      <c r="H255" s="64" t="s">
        <v>19</v>
      </c>
      <c r="I255" s="64" t="s">
        <v>1410</v>
      </c>
      <c r="J255" s="64" t="s">
        <v>36</v>
      </c>
      <c r="K255" s="65" t="s">
        <v>1234</v>
      </c>
      <c r="L255" s="66">
        <v>39642</v>
      </c>
      <c r="M255" s="108">
        <v>108</v>
      </c>
      <c r="N255" s="108">
        <v>178.39</v>
      </c>
      <c r="O255" s="67">
        <v>4.5</v>
      </c>
      <c r="P255" s="68">
        <v>0.5</v>
      </c>
      <c r="Q255" s="108">
        <v>975.2</v>
      </c>
      <c r="R255" s="67">
        <v>24.6</v>
      </c>
      <c r="S255" s="68">
        <v>2.7</v>
      </c>
      <c r="T255" s="108">
        <v>408.3</v>
      </c>
      <c r="U255" s="67">
        <v>10.3</v>
      </c>
      <c r="V255" s="68">
        <v>1.1000000000000001</v>
      </c>
      <c r="W255" s="108"/>
      <c r="X255" s="67"/>
      <c r="Y255" s="68"/>
      <c r="Z255" s="108"/>
      <c r="AA255" s="67"/>
      <c r="AB255" s="68"/>
      <c r="AC255" s="72">
        <v>19.94228</v>
      </c>
      <c r="AD255" s="72">
        <v>51.896529999999998</v>
      </c>
      <c r="AE255" s="70" t="s">
        <v>1975</v>
      </c>
      <c r="AF255" s="70" t="s">
        <v>1976</v>
      </c>
    </row>
    <row r="256" spans="1:32" s="71" customFormat="1" ht="125.1" customHeight="1" x14ac:dyDescent="0.3">
      <c r="A256" s="113">
        <v>253</v>
      </c>
      <c r="B256" s="66" t="s">
        <v>1411</v>
      </c>
      <c r="C256" s="64" t="s">
        <v>2127</v>
      </c>
      <c r="D256" s="64" t="s">
        <v>1412</v>
      </c>
      <c r="E256" s="64" t="s">
        <v>1413</v>
      </c>
      <c r="F256" s="64" t="s">
        <v>1118</v>
      </c>
      <c r="G256" s="64" t="s">
        <v>1409</v>
      </c>
      <c r="H256" s="64" t="s">
        <v>19</v>
      </c>
      <c r="I256" s="64" t="s">
        <v>1414</v>
      </c>
      <c r="J256" s="64" t="s">
        <v>36</v>
      </c>
      <c r="K256" s="65" t="s">
        <v>1234</v>
      </c>
      <c r="L256" s="66">
        <v>128862</v>
      </c>
      <c r="M256" s="108">
        <v>352</v>
      </c>
      <c r="N256" s="108">
        <v>463.9</v>
      </c>
      <c r="O256" s="67">
        <v>3.6</v>
      </c>
      <c r="P256" s="68">
        <v>1.3</v>
      </c>
      <c r="Q256" s="108">
        <v>4767.8999999999996</v>
      </c>
      <c r="R256" s="67">
        <v>37</v>
      </c>
      <c r="S256" s="68">
        <v>13</v>
      </c>
      <c r="T256" s="108">
        <v>953.6</v>
      </c>
      <c r="U256" s="67">
        <v>7.4</v>
      </c>
      <c r="V256" s="68">
        <v>2.6</v>
      </c>
      <c r="W256" s="108"/>
      <c r="X256" s="67"/>
      <c r="Y256" s="68"/>
      <c r="Z256" s="108"/>
      <c r="AA256" s="67"/>
      <c r="AB256" s="68"/>
      <c r="AC256" s="72">
        <v>19.952220000000001</v>
      </c>
      <c r="AD256" s="72">
        <v>51.908140000000003</v>
      </c>
      <c r="AE256" s="70" t="s">
        <v>1415</v>
      </c>
      <c r="AF256" s="70" t="s">
        <v>1416</v>
      </c>
    </row>
    <row r="257" spans="1:33" s="71" customFormat="1" ht="125.1" customHeight="1" x14ac:dyDescent="0.3">
      <c r="A257" s="114">
        <v>254</v>
      </c>
      <c r="B257" s="66" t="s">
        <v>1417</v>
      </c>
      <c r="C257" s="64" t="s">
        <v>2792</v>
      </c>
      <c r="D257" s="64" t="s">
        <v>2263</v>
      </c>
      <c r="E257" s="64" t="s">
        <v>2342</v>
      </c>
      <c r="F257" s="64" t="s">
        <v>1183</v>
      </c>
      <c r="G257" s="64" t="s">
        <v>1315</v>
      </c>
      <c r="H257" s="64" t="s">
        <v>19</v>
      </c>
      <c r="I257" s="64" t="s">
        <v>1418</v>
      </c>
      <c r="J257" s="64" t="s">
        <v>36</v>
      </c>
      <c r="K257" s="65" t="s">
        <v>1191</v>
      </c>
      <c r="L257" s="66">
        <v>1506</v>
      </c>
      <c r="M257" s="108">
        <v>4</v>
      </c>
      <c r="N257" s="108">
        <v>60.24</v>
      </c>
      <c r="O257" s="67">
        <v>40</v>
      </c>
      <c r="P257" s="68">
        <v>0.2</v>
      </c>
      <c r="Q257" s="108">
        <v>225.9</v>
      </c>
      <c r="R257" s="67">
        <v>150</v>
      </c>
      <c r="S257" s="68">
        <v>0.6</v>
      </c>
      <c r="T257" s="108">
        <v>75.3</v>
      </c>
      <c r="U257" s="67">
        <v>50</v>
      </c>
      <c r="V257" s="68">
        <v>0.2</v>
      </c>
      <c r="W257" s="108"/>
      <c r="X257" s="67"/>
      <c r="Y257" s="68"/>
      <c r="Z257" s="108"/>
      <c r="AA257" s="67"/>
      <c r="AB257" s="68"/>
      <c r="AC257" s="72">
        <v>19.514800000000001</v>
      </c>
      <c r="AD257" s="72">
        <v>52.162999999999997</v>
      </c>
      <c r="AE257" s="70" t="s">
        <v>1419</v>
      </c>
      <c r="AF257" s="70" t="s">
        <v>1420</v>
      </c>
    </row>
    <row r="258" spans="1:33" s="71" customFormat="1" ht="125.1" customHeight="1" x14ac:dyDescent="0.3">
      <c r="A258" s="113">
        <v>255</v>
      </c>
      <c r="B258" s="66" t="s">
        <v>1421</v>
      </c>
      <c r="C258" s="64" t="s">
        <v>2793</v>
      </c>
      <c r="D258" s="64" t="s">
        <v>2263</v>
      </c>
      <c r="E258" s="64" t="s">
        <v>2343</v>
      </c>
      <c r="F258" s="64" t="s">
        <v>1183</v>
      </c>
      <c r="G258" s="64" t="s">
        <v>1315</v>
      </c>
      <c r="H258" s="64" t="s">
        <v>19</v>
      </c>
      <c r="I258" s="64" t="s">
        <v>1422</v>
      </c>
      <c r="J258" s="64" t="s">
        <v>36</v>
      </c>
      <c r="K258" s="65" t="s">
        <v>1262</v>
      </c>
      <c r="L258" s="66">
        <v>695</v>
      </c>
      <c r="M258" s="108">
        <v>2</v>
      </c>
      <c r="N258" s="108">
        <v>17.38</v>
      </c>
      <c r="O258" s="67">
        <v>25</v>
      </c>
      <c r="P258" s="68">
        <v>0</v>
      </c>
      <c r="Q258" s="108">
        <v>86.9</v>
      </c>
      <c r="R258" s="67">
        <v>125</v>
      </c>
      <c r="S258" s="68">
        <v>0.2</v>
      </c>
      <c r="T258" s="108">
        <v>24.3</v>
      </c>
      <c r="U258" s="67">
        <v>35</v>
      </c>
      <c r="V258" s="68">
        <v>0.1</v>
      </c>
      <c r="W258" s="108"/>
      <c r="X258" s="67"/>
      <c r="Y258" s="68"/>
      <c r="Z258" s="108"/>
      <c r="AA258" s="67"/>
      <c r="AB258" s="68"/>
      <c r="AC258" s="72">
        <v>19.37829</v>
      </c>
      <c r="AD258" s="72">
        <v>52.123390000000001</v>
      </c>
      <c r="AE258" s="70" t="s">
        <v>1423</v>
      </c>
      <c r="AF258" s="70" t="s">
        <v>1424</v>
      </c>
    </row>
    <row r="259" spans="1:33" s="71" customFormat="1" ht="125.1" customHeight="1" x14ac:dyDescent="0.3">
      <c r="A259" s="114">
        <v>256</v>
      </c>
      <c r="B259" s="66" t="s">
        <v>1425</v>
      </c>
      <c r="C259" s="64" t="s">
        <v>2794</v>
      </c>
      <c r="D259" s="64" t="s">
        <v>2264</v>
      </c>
      <c r="E259" s="64" t="s">
        <v>2344</v>
      </c>
      <c r="F259" s="64" t="s">
        <v>1133</v>
      </c>
      <c r="G259" s="64" t="s">
        <v>1163</v>
      </c>
      <c r="H259" s="64" t="s">
        <v>19</v>
      </c>
      <c r="I259" s="64" t="s">
        <v>1426</v>
      </c>
      <c r="J259" s="64" t="s">
        <v>101</v>
      </c>
      <c r="K259" s="65"/>
      <c r="L259" s="66">
        <v>1112</v>
      </c>
      <c r="M259" s="108">
        <v>3</v>
      </c>
      <c r="N259" s="108">
        <v>3.37</v>
      </c>
      <c r="O259" s="67">
        <v>3</v>
      </c>
      <c r="P259" s="68">
        <v>0</v>
      </c>
      <c r="Q259" s="108">
        <v>27.2</v>
      </c>
      <c r="R259" s="67">
        <v>24.5</v>
      </c>
      <c r="S259" s="68">
        <v>0.1</v>
      </c>
      <c r="T259" s="108">
        <v>7.7</v>
      </c>
      <c r="U259" s="67">
        <v>7</v>
      </c>
      <c r="V259" s="68">
        <v>0</v>
      </c>
      <c r="W259" s="108"/>
      <c r="X259" s="67"/>
      <c r="Y259" s="68"/>
      <c r="Z259" s="108"/>
      <c r="AA259" s="67"/>
      <c r="AB259" s="68"/>
      <c r="AC259" s="72">
        <v>20.58933</v>
      </c>
      <c r="AD259" s="72">
        <v>51.688299999999998</v>
      </c>
      <c r="AE259" s="70" t="s">
        <v>1427</v>
      </c>
      <c r="AF259" s="70" t="s">
        <v>1428</v>
      </c>
    </row>
    <row r="260" spans="1:33" s="71" customFormat="1" ht="125.1" customHeight="1" x14ac:dyDescent="0.3">
      <c r="A260" s="113">
        <v>257</v>
      </c>
      <c r="B260" s="66" t="s">
        <v>1429</v>
      </c>
      <c r="C260" s="64" t="s">
        <v>2795</v>
      </c>
      <c r="D260" s="64" t="s">
        <v>2265</v>
      </c>
      <c r="E260" s="64" t="s">
        <v>2345</v>
      </c>
      <c r="F260" s="64" t="s">
        <v>1222</v>
      </c>
      <c r="G260" s="64" t="s">
        <v>1430</v>
      </c>
      <c r="H260" s="64" t="s">
        <v>19</v>
      </c>
      <c r="I260" s="64" t="s">
        <v>1431</v>
      </c>
      <c r="J260" s="64" t="s">
        <v>36</v>
      </c>
      <c r="K260" s="65" t="s">
        <v>1432</v>
      </c>
      <c r="L260" s="66">
        <v>18360</v>
      </c>
      <c r="M260" s="108">
        <v>50</v>
      </c>
      <c r="N260" s="108">
        <v>160.65</v>
      </c>
      <c r="O260" s="67">
        <v>8.8000000000000007</v>
      </c>
      <c r="P260" s="68">
        <v>0.4</v>
      </c>
      <c r="Q260" s="108">
        <v>752.8</v>
      </c>
      <c r="R260" s="67">
        <v>41</v>
      </c>
      <c r="S260" s="68">
        <v>2.1</v>
      </c>
      <c r="T260" s="108">
        <v>323.10000000000002</v>
      </c>
      <c r="U260" s="67">
        <v>17.600000000000001</v>
      </c>
      <c r="V260" s="68">
        <v>0.9</v>
      </c>
      <c r="W260" s="108"/>
      <c r="X260" s="67"/>
      <c r="Y260" s="68"/>
      <c r="Z260" s="108"/>
      <c r="AA260" s="67"/>
      <c r="AB260" s="68"/>
      <c r="AC260" s="72">
        <v>19.88073</v>
      </c>
      <c r="AD260" s="72">
        <v>52.265140000000002</v>
      </c>
      <c r="AE260" s="70" t="s">
        <v>1433</v>
      </c>
      <c r="AF260" s="70" t="s">
        <v>1434</v>
      </c>
    </row>
    <row r="261" spans="1:33" s="71" customFormat="1" ht="125.1" customHeight="1" x14ac:dyDescent="0.3">
      <c r="A261" s="114">
        <v>258</v>
      </c>
      <c r="B261" s="66" t="s">
        <v>1435</v>
      </c>
      <c r="C261" s="64" t="s">
        <v>2796</v>
      </c>
      <c r="D261" s="64" t="s">
        <v>2266</v>
      </c>
      <c r="E261" s="64" t="s">
        <v>1436</v>
      </c>
      <c r="F261" s="64" t="s">
        <v>1118</v>
      </c>
      <c r="G261" s="64" t="s">
        <v>1119</v>
      </c>
      <c r="H261" s="64" t="s">
        <v>19</v>
      </c>
      <c r="I261" s="64" t="s">
        <v>1437</v>
      </c>
      <c r="J261" s="64" t="s">
        <v>36</v>
      </c>
      <c r="K261" s="65" t="s">
        <v>1438</v>
      </c>
      <c r="L261" s="66">
        <v>3108</v>
      </c>
      <c r="M261" s="108">
        <v>8</v>
      </c>
      <c r="N261" s="108">
        <v>8.08</v>
      </c>
      <c r="O261" s="67">
        <v>2.6</v>
      </c>
      <c r="P261" s="68">
        <v>0</v>
      </c>
      <c r="Q261" s="108">
        <v>83.6</v>
      </c>
      <c r="R261" s="67">
        <v>26.9</v>
      </c>
      <c r="S261" s="68">
        <v>0.2</v>
      </c>
      <c r="T261" s="108">
        <v>13.4</v>
      </c>
      <c r="U261" s="67">
        <v>4.3</v>
      </c>
      <c r="V261" s="68">
        <v>0</v>
      </c>
      <c r="W261" s="108"/>
      <c r="X261" s="67"/>
      <c r="Y261" s="68"/>
      <c r="Z261" s="108"/>
      <c r="AA261" s="67"/>
      <c r="AB261" s="68"/>
      <c r="AC261" s="72"/>
      <c r="AD261" s="72"/>
      <c r="AE261" s="70"/>
      <c r="AF261" s="70"/>
    </row>
    <row r="262" spans="1:33" s="71" customFormat="1" ht="125.1" customHeight="1" x14ac:dyDescent="0.3">
      <c r="A262" s="113">
        <v>259</v>
      </c>
      <c r="B262" s="66" t="s">
        <v>1439</v>
      </c>
      <c r="C262" s="64" t="s">
        <v>2797</v>
      </c>
      <c r="D262" s="64" t="s">
        <v>2267</v>
      </c>
      <c r="E262" s="64" t="s">
        <v>2346</v>
      </c>
      <c r="F262" s="64" t="s">
        <v>1118</v>
      </c>
      <c r="G262" s="64" t="s">
        <v>1440</v>
      </c>
      <c r="H262" s="64" t="s">
        <v>19</v>
      </c>
      <c r="I262" s="64" t="s">
        <v>1441</v>
      </c>
      <c r="J262" s="64" t="s">
        <v>36</v>
      </c>
      <c r="K262" s="65" t="s">
        <v>1238</v>
      </c>
      <c r="L262" s="66">
        <v>10377</v>
      </c>
      <c r="M262" s="108">
        <v>28</v>
      </c>
      <c r="N262" s="108">
        <v>17.12</v>
      </c>
      <c r="O262" s="67">
        <v>1.7</v>
      </c>
      <c r="P262" s="68">
        <v>0</v>
      </c>
      <c r="Q262" s="108">
        <v>72.599999999999994</v>
      </c>
      <c r="R262" s="67">
        <v>7</v>
      </c>
      <c r="S262" s="68">
        <v>0.2</v>
      </c>
      <c r="T262" s="108">
        <v>112.1</v>
      </c>
      <c r="U262" s="67">
        <v>10.8</v>
      </c>
      <c r="V262" s="68">
        <v>0.3</v>
      </c>
      <c r="W262" s="108" t="s">
        <v>1442</v>
      </c>
      <c r="X262" s="67"/>
      <c r="Y262" s="68"/>
      <c r="Z262" s="108"/>
      <c r="AA262" s="67"/>
      <c r="AB262" s="68"/>
      <c r="AC262" s="72">
        <v>19.973330000000001</v>
      </c>
      <c r="AD262" s="72">
        <v>51.854439999999997</v>
      </c>
      <c r="AE262" s="70" t="s">
        <v>1443</v>
      </c>
      <c r="AF262" s="70" t="s">
        <v>1444</v>
      </c>
    </row>
    <row r="263" spans="1:33" s="71" customFormat="1" ht="125.1" customHeight="1" x14ac:dyDescent="0.3">
      <c r="A263" s="114">
        <v>260</v>
      </c>
      <c r="B263" s="66" t="s">
        <v>1445</v>
      </c>
      <c r="C263" s="64" t="s">
        <v>2798</v>
      </c>
      <c r="D263" s="64" t="s">
        <v>2268</v>
      </c>
      <c r="E263" s="64" t="s">
        <v>2347</v>
      </c>
      <c r="F263" s="64" t="s">
        <v>1222</v>
      </c>
      <c r="G263" s="64" t="s">
        <v>1446</v>
      </c>
      <c r="H263" s="64" t="s">
        <v>19</v>
      </c>
      <c r="I263" s="64" t="s">
        <v>1447</v>
      </c>
      <c r="J263" s="64" t="s">
        <v>36</v>
      </c>
      <c r="K263" s="65" t="s">
        <v>1448</v>
      </c>
      <c r="L263" s="66">
        <v>40519</v>
      </c>
      <c r="M263" s="108">
        <v>111</v>
      </c>
      <c r="N263" s="108">
        <v>270.3</v>
      </c>
      <c r="O263" s="67">
        <v>6.7</v>
      </c>
      <c r="P263" s="68">
        <v>0.7</v>
      </c>
      <c r="Q263" s="108">
        <v>1210.7</v>
      </c>
      <c r="R263" s="67">
        <v>29.9</v>
      </c>
      <c r="S263" s="68">
        <v>3.3</v>
      </c>
      <c r="T263" s="108">
        <v>681</v>
      </c>
      <c r="U263" s="67">
        <v>16.8</v>
      </c>
      <c r="V263" s="68">
        <v>1.9</v>
      </c>
      <c r="W263" s="108"/>
      <c r="X263" s="67"/>
      <c r="Y263" s="68"/>
      <c r="Z263" s="108"/>
      <c r="AA263" s="67"/>
      <c r="AB263" s="68"/>
      <c r="AC263" s="72">
        <v>19.809439999999999</v>
      </c>
      <c r="AD263" s="72">
        <v>52.125</v>
      </c>
      <c r="AE263" s="70" t="s">
        <v>1449</v>
      </c>
      <c r="AF263" s="70" t="s">
        <v>1450</v>
      </c>
    </row>
    <row r="264" spans="1:33" s="71" customFormat="1" ht="125.1" customHeight="1" x14ac:dyDescent="0.3">
      <c r="A264" s="113">
        <v>261</v>
      </c>
      <c r="B264" s="66" t="s">
        <v>1451</v>
      </c>
      <c r="C264" s="64" t="s">
        <v>2799</v>
      </c>
      <c r="D264" s="64" t="s">
        <v>2269</v>
      </c>
      <c r="E264" s="64" t="s">
        <v>2348</v>
      </c>
      <c r="F264" s="64" t="s">
        <v>1183</v>
      </c>
      <c r="G264" s="64" t="s">
        <v>1218</v>
      </c>
      <c r="H264" s="64" t="s">
        <v>19</v>
      </c>
      <c r="I264" s="64" t="s">
        <v>1452</v>
      </c>
      <c r="J264" s="64" t="s">
        <v>36</v>
      </c>
      <c r="K264" s="65" t="s">
        <v>1220</v>
      </c>
      <c r="L264" s="66">
        <v>5326</v>
      </c>
      <c r="M264" s="108">
        <v>15</v>
      </c>
      <c r="N264" s="108">
        <v>19.170000000000002</v>
      </c>
      <c r="O264" s="67">
        <v>3.6</v>
      </c>
      <c r="P264" s="68">
        <v>0.1</v>
      </c>
      <c r="Q264" s="108">
        <v>53.3</v>
      </c>
      <c r="R264" s="67">
        <v>10</v>
      </c>
      <c r="S264" s="68">
        <v>0.1</v>
      </c>
      <c r="T264" s="108">
        <v>21.3</v>
      </c>
      <c r="U264" s="67">
        <v>4</v>
      </c>
      <c r="V264" s="68">
        <v>0.1</v>
      </c>
      <c r="W264" s="108"/>
      <c r="X264" s="67"/>
      <c r="Y264" s="68"/>
      <c r="Z264" s="108"/>
      <c r="AA264" s="67"/>
      <c r="AB264" s="68"/>
      <c r="AC264" s="72">
        <v>19.124669999999998</v>
      </c>
      <c r="AD264" s="72">
        <v>52.20308</v>
      </c>
      <c r="AE264" s="70" t="s">
        <v>1977</v>
      </c>
      <c r="AF264" s="70" t="s">
        <v>1978</v>
      </c>
    </row>
    <row r="265" spans="1:33" s="71" customFormat="1" ht="125.1" customHeight="1" x14ac:dyDescent="0.3">
      <c r="A265" s="114">
        <v>262</v>
      </c>
      <c r="B265" s="66" t="s">
        <v>1453</v>
      </c>
      <c r="C265" s="64" t="s">
        <v>2128</v>
      </c>
      <c r="D265" s="64" t="s">
        <v>2270</v>
      </c>
      <c r="E265" s="64" t="s">
        <v>2349</v>
      </c>
      <c r="F265" s="64" t="s">
        <v>1183</v>
      </c>
      <c r="G265" s="64" t="s">
        <v>1184</v>
      </c>
      <c r="H265" s="64" t="s">
        <v>19</v>
      </c>
      <c r="I265" s="64" t="s">
        <v>1454</v>
      </c>
      <c r="J265" s="64" t="s">
        <v>36</v>
      </c>
      <c r="K265" s="65" t="s">
        <v>1202</v>
      </c>
      <c r="L265" s="66">
        <v>9084</v>
      </c>
      <c r="M265" s="108">
        <v>25</v>
      </c>
      <c r="N265" s="108">
        <v>144.25</v>
      </c>
      <c r="O265" s="67">
        <v>15.9</v>
      </c>
      <c r="P265" s="68">
        <v>0.4</v>
      </c>
      <c r="Q265" s="108">
        <v>722.2</v>
      </c>
      <c r="R265" s="67">
        <v>79.5</v>
      </c>
      <c r="S265" s="68">
        <v>2</v>
      </c>
      <c r="T265" s="108">
        <v>240.3</v>
      </c>
      <c r="U265" s="67">
        <v>26.5</v>
      </c>
      <c r="V265" s="68">
        <v>0.7</v>
      </c>
      <c r="W265" s="108"/>
      <c r="X265" s="67"/>
      <c r="Y265" s="68"/>
      <c r="Z265" s="108"/>
      <c r="AA265" s="67"/>
      <c r="AB265" s="68"/>
      <c r="AC265" s="72">
        <v>19.306629999999998</v>
      </c>
      <c r="AD265" s="72">
        <v>52.189540000000001</v>
      </c>
      <c r="AE265" s="70" t="s">
        <v>1979</v>
      </c>
      <c r="AF265" s="70" t="s">
        <v>1980</v>
      </c>
    </row>
    <row r="266" spans="1:33" s="71" customFormat="1" ht="125.1" customHeight="1" x14ac:dyDescent="0.3">
      <c r="A266" s="113">
        <v>263</v>
      </c>
      <c r="B266" s="66" t="s">
        <v>1455</v>
      </c>
      <c r="C266" s="64" t="s">
        <v>2129</v>
      </c>
      <c r="D266" s="64" t="s">
        <v>2271</v>
      </c>
      <c r="E266" s="64" t="s">
        <v>2350</v>
      </c>
      <c r="F266" s="64" t="s">
        <v>1183</v>
      </c>
      <c r="G266" s="64" t="s">
        <v>1184</v>
      </c>
      <c r="H266" s="64" t="s">
        <v>19</v>
      </c>
      <c r="I266" s="64" t="s">
        <v>1456</v>
      </c>
      <c r="J266" s="64" t="s">
        <v>36</v>
      </c>
      <c r="K266" s="65" t="s">
        <v>1457</v>
      </c>
      <c r="L266" s="66">
        <v>4056</v>
      </c>
      <c r="M266" s="108">
        <v>11</v>
      </c>
      <c r="N266" s="108">
        <v>63.88</v>
      </c>
      <c r="O266" s="67">
        <v>15.7</v>
      </c>
      <c r="P266" s="68">
        <v>0.2</v>
      </c>
      <c r="Q266" s="108">
        <v>308.2</v>
      </c>
      <c r="R266" s="67">
        <v>76</v>
      </c>
      <c r="S266" s="68">
        <v>0.8</v>
      </c>
      <c r="T266" s="108">
        <v>320.39999999999998</v>
      </c>
      <c r="U266" s="67">
        <v>79</v>
      </c>
      <c r="V266" s="68">
        <v>0.9</v>
      </c>
      <c r="W266" s="108"/>
      <c r="X266" s="67"/>
      <c r="Y266" s="68"/>
      <c r="Z266" s="108"/>
      <c r="AA266" s="67"/>
      <c r="AB266" s="68"/>
      <c r="AC266" s="72">
        <v>19.32668</v>
      </c>
      <c r="AD266" s="72">
        <v>52.279820000000001</v>
      </c>
      <c r="AE266" s="70" t="s">
        <v>1981</v>
      </c>
      <c r="AF266" s="70" t="s">
        <v>1982</v>
      </c>
    </row>
    <row r="267" spans="1:33" s="71" customFormat="1" ht="125.1" customHeight="1" x14ac:dyDescent="0.3">
      <c r="A267" s="114">
        <v>264</v>
      </c>
      <c r="B267" s="66" t="s">
        <v>1458</v>
      </c>
      <c r="C267" s="64" t="s">
        <v>2800</v>
      </c>
      <c r="D267" s="64" t="s">
        <v>2272</v>
      </c>
      <c r="E267" s="64" t="s">
        <v>2351</v>
      </c>
      <c r="F267" s="64" t="s">
        <v>1111</v>
      </c>
      <c r="G267" s="64" t="s">
        <v>1273</v>
      </c>
      <c r="H267" s="64" t="s">
        <v>19</v>
      </c>
      <c r="I267" s="64" t="s">
        <v>1459</v>
      </c>
      <c r="J267" s="64" t="s">
        <v>36</v>
      </c>
      <c r="K267" s="65" t="s">
        <v>1262</v>
      </c>
      <c r="L267" s="66">
        <v>4040</v>
      </c>
      <c r="M267" s="108">
        <v>11</v>
      </c>
      <c r="N267" s="108">
        <v>31.51</v>
      </c>
      <c r="O267" s="67">
        <v>7.8</v>
      </c>
      <c r="P267" s="68">
        <v>0.1</v>
      </c>
      <c r="Q267" s="108">
        <v>143</v>
      </c>
      <c r="R267" s="67">
        <v>35.4</v>
      </c>
      <c r="S267" s="68">
        <v>0.4</v>
      </c>
      <c r="T267" s="108">
        <v>109.1</v>
      </c>
      <c r="U267" s="67">
        <v>27</v>
      </c>
      <c r="V267" s="68">
        <v>0.3</v>
      </c>
      <c r="W267" s="108"/>
      <c r="X267" s="67"/>
      <c r="Y267" s="68"/>
      <c r="Z267" s="108"/>
      <c r="AA267" s="67"/>
      <c r="AB267" s="68"/>
      <c r="AC267" s="72">
        <v>19.18225</v>
      </c>
      <c r="AD267" s="72">
        <v>52.127499999999998</v>
      </c>
      <c r="AE267" s="70" t="s">
        <v>1983</v>
      </c>
      <c r="AF267" s="70" t="s">
        <v>1460</v>
      </c>
    </row>
    <row r="268" spans="1:33" s="71" customFormat="1" ht="125.1" customHeight="1" x14ac:dyDescent="0.3">
      <c r="A268" s="113">
        <v>265</v>
      </c>
      <c r="B268" s="66" t="s">
        <v>1461</v>
      </c>
      <c r="C268" s="64" t="s">
        <v>2131</v>
      </c>
      <c r="D268" s="64" t="s">
        <v>2273</v>
      </c>
      <c r="E268" s="64" t="s">
        <v>2352</v>
      </c>
      <c r="F268" s="64" t="s">
        <v>1222</v>
      </c>
      <c r="G268" s="64" t="s">
        <v>1260</v>
      </c>
      <c r="H268" s="64" t="s">
        <v>19</v>
      </c>
      <c r="I268" s="64" t="s">
        <v>1462</v>
      </c>
      <c r="J268" s="64" t="s">
        <v>36</v>
      </c>
      <c r="K268" s="65" t="s">
        <v>1463</v>
      </c>
      <c r="L268" s="66">
        <v>2448</v>
      </c>
      <c r="M268" s="108">
        <v>7</v>
      </c>
      <c r="N268" s="108">
        <v>122.4</v>
      </c>
      <c r="O268" s="67">
        <v>50</v>
      </c>
      <c r="P268" s="68">
        <v>0.3</v>
      </c>
      <c r="Q268" s="108">
        <v>602.20000000000005</v>
      </c>
      <c r="R268" s="67">
        <v>246</v>
      </c>
      <c r="S268" s="68">
        <v>1.6</v>
      </c>
      <c r="T268" s="108">
        <v>144.4</v>
      </c>
      <c r="U268" s="67">
        <v>59</v>
      </c>
      <c r="V268" s="68">
        <v>0.4</v>
      </c>
      <c r="W268" s="108"/>
      <c r="X268" s="67"/>
      <c r="Y268" s="68"/>
      <c r="Z268" s="108"/>
      <c r="AA268" s="67"/>
      <c r="AB268" s="68"/>
      <c r="AC268" s="72">
        <v>19.57075</v>
      </c>
      <c r="AD268" s="72">
        <v>52.11598</v>
      </c>
      <c r="AE268" s="70" t="s">
        <v>1984</v>
      </c>
      <c r="AF268" s="70" t="s">
        <v>1464</v>
      </c>
    </row>
    <row r="269" spans="1:33" s="71" customFormat="1" ht="125.1" customHeight="1" x14ac:dyDescent="0.3">
      <c r="A269" s="114">
        <v>266</v>
      </c>
      <c r="B269" s="66" t="s">
        <v>1465</v>
      </c>
      <c r="C269" s="64" t="s">
        <v>2130</v>
      </c>
      <c r="D269" s="64" t="s">
        <v>2273</v>
      </c>
      <c r="E269" s="64" t="s">
        <v>2353</v>
      </c>
      <c r="F269" s="64" t="s">
        <v>1222</v>
      </c>
      <c r="G269" s="64" t="s">
        <v>1260</v>
      </c>
      <c r="H269" s="64" t="s">
        <v>19</v>
      </c>
      <c r="I269" s="64" t="s">
        <v>1466</v>
      </c>
      <c r="J269" s="64" t="s">
        <v>36</v>
      </c>
      <c r="K269" s="65" t="s">
        <v>1467</v>
      </c>
      <c r="L269" s="66">
        <v>3929</v>
      </c>
      <c r="M269" s="108">
        <v>11</v>
      </c>
      <c r="N269" s="108">
        <v>235.74</v>
      </c>
      <c r="O269" s="67">
        <v>60</v>
      </c>
      <c r="P269" s="68">
        <v>0.6</v>
      </c>
      <c r="Q269" s="108">
        <v>660.1</v>
      </c>
      <c r="R269" s="67">
        <v>168</v>
      </c>
      <c r="S269" s="68">
        <v>1.8</v>
      </c>
      <c r="T269" s="108">
        <v>133.6</v>
      </c>
      <c r="U269" s="67">
        <v>34</v>
      </c>
      <c r="V269" s="68">
        <v>0.4</v>
      </c>
      <c r="W269" s="108"/>
      <c r="X269" s="67"/>
      <c r="Y269" s="68"/>
      <c r="Z269" s="108"/>
      <c r="AA269" s="67"/>
      <c r="AB269" s="68"/>
      <c r="AC269" s="72">
        <v>19.670470000000002</v>
      </c>
      <c r="AD269" s="72">
        <v>52.091250000000002</v>
      </c>
      <c r="AE269" s="70" t="s">
        <v>1985</v>
      </c>
      <c r="AF269" s="70" t="s">
        <v>1986</v>
      </c>
    </row>
    <row r="270" spans="1:33" s="71" customFormat="1" ht="125.1" customHeight="1" x14ac:dyDescent="0.3">
      <c r="A270" s="113">
        <v>267</v>
      </c>
      <c r="B270" s="66" t="s">
        <v>1468</v>
      </c>
      <c r="C270" s="64" t="s">
        <v>2801</v>
      </c>
      <c r="D270" s="64" t="s">
        <v>2274</v>
      </c>
      <c r="E270" s="64" t="s">
        <v>2354</v>
      </c>
      <c r="F270" s="64" t="s">
        <v>1133</v>
      </c>
      <c r="G270" s="64" t="s">
        <v>1163</v>
      </c>
      <c r="H270" s="64" t="s">
        <v>19</v>
      </c>
      <c r="I270" s="64" t="s">
        <v>1469</v>
      </c>
      <c r="J270" s="64" t="s">
        <v>101</v>
      </c>
      <c r="K270" s="65" t="s">
        <v>1165</v>
      </c>
      <c r="L270" s="66">
        <v>1589</v>
      </c>
      <c r="M270" s="108">
        <v>4</v>
      </c>
      <c r="N270" s="108">
        <v>10.25</v>
      </c>
      <c r="O270" s="67">
        <v>6.5</v>
      </c>
      <c r="P270" s="68">
        <v>0</v>
      </c>
      <c r="Q270" s="108">
        <v>65.099999999999994</v>
      </c>
      <c r="R270" s="67">
        <v>41</v>
      </c>
      <c r="S270" s="68">
        <v>0.2</v>
      </c>
      <c r="T270" s="108">
        <v>10.8</v>
      </c>
      <c r="U270" s="67">
        <v>6.8</v>
      </c>
      <c r="V270" s="68">
        <v>0</v>
      </c>
      <c r="W270" s="108"/>
      <c r="X270" s="67"/>
      <c r="Y270" s="68"/>
      <c r="Z270" s="108"/>
      <c r="AA270" s="67"/>
      <c r="AB270" s="68"/>
      <c r="AC270" s="72">
        <v>20.517510000000001</v>
      </c>
      <c r="AD270" s="72">
        <v>51.72551</v>
      </c>
      <c r="AE270" s="70" t="s">
        <v>1987</v>
      </c>
      <c r="AF270" s="70" t="s">
        <v>1988</v>
      </c>
    </row>
    <row r="271" spans="1:33" s="71" customFormat="1" ht="125.1" customHeight="1" x14ac:dyDescent="0.3">
      <c r="A271" s="114">
        <v>268</v>
      </c>
      <c r="B271" s="66" t="s">
        <v>1470</v>
      </c>
      <c r="C271" s="64" t="s">
        <v>2802</v>
      </c>
      <c r="D271" s="64" t="s">
        <v>2275</v>
      </c>
      <c r="E271" s="64" t="s">
        <v>2355</v>
      </c>
      <c r="F271" s="64" t="s">
        <v>1151</v>
      </c>
      <c r="G271" s="64" t="s">
        <v>1376</v>
      </c>
      <c r="H271" s="64" t="s">
        <v>19</v>
      </c>
      <c r="I271" s="64" t="s">
        <v>1471</v>
      </c>
      <c r="J271" s="64" t="s">
        <v>36</v>
      </c>
      <c r="K271" s="65"/>
      <c r="L271" s="66">
        <v>4809</v>
      </c>
      <c r="M271" s="108">
        <v>13</v>
      </c>
      <c r="N271" s="108">
        <v>33.659999999999997</v>
      </c>
      <c r="O271" s="67">
        <v>7</v>
      </c>
      <c r="P271" s="68">
        <v>0.1</v>
      </c>
      <c r="Q271" s="108">
        <v>341.4</v>
      </c>
      <c r="R271" s="67">
        <v>71</v>
      </c>
      <c r="S271" s="68">
        <v>0.9</v>
      </c>
      <c r="T271" s="108">
        <v>85.1</v>
      </c>
      <c r="U271" s="67">
        <v>17.7</v>
      </c>
      <c r="V271" s="68">
        <v>0.2</v>
      </c>
      <c r="W271" s="108"/>
      <c r="X271" s="67"/>
      <c r="Y271" s="68"/>
      <c r="Z271" s="108"/>
      <c r="AA271" s="67"/>
      <c r="AB271" s="68"/>
      <c r="AC271" s="72">
        <v>19.915749999999999</v>
      </c>
      <c r="AD271" s="72">
        <v>51.797220000000003</v>
      </c>
      <c r="AE271" s="70" t="s">
        <v>1989</v>
      </c>
      <c r="AF271" s="70" t="s">
        <v>1990</v>
      </c>
    </row>
    <row r="272" spans="1:33" ht="125.1" customHeight="1" x14ac:dyDescent="0.3">
      <c r="A272" s="113">
        <v>269</v>
      </c>
      <c r="B272" s="82" t="s">
        <v>1474</v>
      </c>
      <c r="C272" s="79" t="s">
        <v>2146</v>
      </c>
      <c r="D272" s="79" t="s">
        <v>2402</v>
      </c>
      <c r="E272" s="79" t="s">
        <v>1476</v>
      </c>
      <c r="F272" s="79" t="s">
        <v>1477</v>
      </c>
      <c r="G272" s="79" t="s">
        <v>1475</v>
      </c>
      <c r="H272" s="79" t="s">
        <v>19</v>
      </c>
      <c r="I272" s="81" t="s">
        <v>1478</v>
      </c>
      <c r="J272" s="79" t="s">
        <v>29</v>
      </c>
      <c r="K272" s="79" t="s">
        <v>1479</v>
      </c>
      <c r="L272" s="82">
        <v>1238821</v>
      </c>
      <c r="M272" s="83">
        <v>3385</v>
      </c>
      <c r="N272" s="83">
        <v>16934.688999999998</v>
      </c>
      <c r="O272" s="127">
        <v>13.67</v>
      </c>
      <c r="P272" s="84">
        <v>46.27</v>
      </c>
      <c r="Q272" s="91">
        <v>81353.400999999998</v>
      </c>
      <c r="R272" s="127">
        <v>65.67</v>
      </c>
      <c r="S272" s="84">
        <v>222.27699999999999</v>
      </c>
      <c r="T272" s="91">
        <v>19722.037</v>
      </c>
      <c r="U272" s="127">
        <v>15.92</v>
      </c>
      <c r="V272" s="84">
        <v>53.884999999999998</v>
      </c>
      <c r="W272" s="91">
        <v>19886.812000000002</v>
      </c>
      <c r="X272" s="127">
        <v>16.053000000000001</v>
      </c>
      <c r="Y272" s="84">
        <v>54.335999999999999</v>
      </c>
      <c r="Z272" s="91">
        <v>2639.93</v>
      </c>
      <c r="AA272" s="127">
        <v>2.1309999999999998</v>
      </c>
      <c r="AB272" s="84">
        <v>7.2130000000000001</v>
      </c>
      <c r="AC272" s="85">
        <v>19.113330000000001</v>
      </c>
      <c r="AD272" s="85">
        <v>51.593670000000003</v>
      </c>
      <c r="AE272" s="86" t="s">
        <v>2564</v>
      </c>
      <c r="AF272" s="86" t="s">
        <v>2727</v>
      </c>
      <c r="AG272" s="78"/>
    </row>
    <row r="273" spans="1:33" ht="125.1" customHeight="1" x14ac:dyDescent="0.3">
      <c r="A273" s="114">
        <v>270</v>
      </c>
      <c r="B273" s="82" t="s">
        <v>1480</v>
      </c>
      <c r="C273" s="79" t="s">
        <v>2403</v>
      </c>
      <c r="D273" s="79" t="s">
        <v>2404</v>
      </c>
      <c r="E273" s="79" t="s">
        <v>2405</v>
      </c>
      <c r="F273" s="79" t="s">
        <v>1477</v>
      </c>
      <c r="G273" s="79" t="s">
        <v>1475</v>
      </c>
      <c r="H273" s="79" t="s">
        <v>19</v>
      </c>
      <c r="I273" s="81" t="s">
        <v>1481</v>
      </c>
      <c r="J273" s="79" t="s">
        <v>29</v>
      </c>
      <c r="K273" s="79" t="s">
        <v>1482</v>
      </c>
      <c r="L273" s="82">
        <v>34983</v>
      </c>
      <c r="M273" s="83">
        <v>96</v>
      </c>
      <c r="N273" s="83">
        <v>498.50799999999998</v>
      </c>
      <c r="O273" s="127">
        <v>14.25</v>
      </c>
      <c r="P273" s="84">
        <v>1.3620000000000001</v>
      </c>
      <c r="Q273" s="91">
        <v>2303.6309999999999</v>
      </c>
      <c r="R273" s="127">
        <v>65.850999999999999</v>
      </c>
      <c r="S273" s="84">
        <v>6.2939999999999996</v>
      </c>
      <c r="T273" s="91">
        <v>629.69399999999996</v>
      </c>
      <c r="U273" s="127">
        <v>18</v>
      </c>
      <c r="V273" s="84">
        <v>1.72</v>
      </c>
      <c r="W273" s="91"/>
      <c r="X273" s="127"/>
      <c r="Y273" s="84"/>
      <c r="Z273" s="91"/>
      <c r="AA273" s="127"/>
      <c r="AB273" s="84"/>
      <c r="AC273" s="85">
        <v>19.213609999999999</v>
      </c>
      <c r="AD273" s="85">
        <v>51.616669999999999</v>
      </c>
      <c r="AE273" s="86" t="s">
        <v>2565</v>
      </c>
      <c r="AF273" s="86" t="s">
        <v>2728</v>
      </c>
      <c r="AG273" s="78"/>
    </row>
    <row r="274" spans="1:33" ht="125.1" customHeight="1" x14ac:dyDescent="0.3">
      <c r="A274" s="113">
        <v>271</v>
      </c>
      <c r="B274" s="82" t="s">
        <v>1483</v>
      </c>
      <c r="C274" s="79" t="s">
        <v>2276</v>
      </c>
      <c r="D274" s="79" t="s">
        <v>2406</v>
      </c>
      <c r="E274" s="79" t="s">
        <v>2356</v>
      </c>
      <c r="F274" s="79" t="s">
        <v>1477</v>
      </c>
      <c r="G274" s="79" t="s">
        <v>1475</v>
      </c>
      <c r="H274" s="79" t="s">
        <v>19</v>
      </c>
      <c r="I274" s="81" t="s">
        <v>1484</v>
      </c>
      <c r="J274" s="79" t="s">
        <v>29</v>
      </c>
      <c r="K274" s="79" t="s">
        <v>1479</v>
      </c>
      <c r="L274" s="82">
        <v>7598</v>
      </c>
      <c r="M274" s="83">
        <v>21</v>
      </c>
      <c r="N274" s="83">
        <v>98.774000000000001</v>
      </c>
      <c r="O274" s="127">
        <v>13</v>
      </c>
      <c r="P274" s="84">
        <v>0.27</v>
      </c>
      <c r="Q274" s="91">
        <v>436.505</v>
      </c>
      <c r="R274" s="127">
        <v>57.448999999999998</v>
      </c>
      <c r="S274" s="84">
        <v>1.1930000000000001</v>
      </c>
      <c r="T274" s="91">
        <v>129.166</v>
      </c>
      <c r="U274" s="127">
        <v>17</v>
      </c>
      <c r="V274" s="84">
        <v>0.35299999999999998</v>
      </c>
      <c r="W274" s="91"/>
      <c r="X274" s="127"/>
      <c r="Y274" s="84"/>
      <c r="Z274" s="91"/>
      <c r="AA274" s="127"/>
      <c r="AB274" s="84"/>
      <c r="AC274" s="85">
        <v>19.080279999999998</v>
      </c>
      <c r="AD274" s="85">
        <v>51.603610000000003</v>
      </c>
      <c r="AE274" s="86" t="s">
        <v>2566</v>
      </c>
      <c r="AF274" s="86" t="s">
        <v>2729</v>
      </c>
      <c r="AG274" s="78"/>
    </row>
    <row r="275" spans="1:33" ht="125.1" customHeight="1" x14ac:dyDescent="0.3">
      <c r="A275" s="114">
        <v>272</v>
      </c>
      <c r="B275" s="82" t="s">
        <v>1485</v>
      </c>
      <c r="C275" s="79" t="s">
        <v>2407</v>
      </c>
      <c r="D275" s="79" t="s">
        <v>2408</v>
      </c>
      <c r="E275" s="79" t="s">
        <v>2357</v>
      </c>
      <c r="F275" s="79" t="s">
        <v>1477</v>
      </c>
      <c r="G275" s="79" t="s">
        <v>1486</v>
      </c>
      <c r="H275" s="79" t="s">
        <v>19</v>
      </c>
      <c r="I275" s="81" t="s">
        <v>1487</v>
      </c>
      <c r="J275" s="79" t="s">
        <v>29</v>
      </c>
      <c r="K275" s="79" t="s">
        <v>1479</v>
      </c>
      <c r="L275" s="82">
        <v>73467</v>
      </c>
      <c r="M275" s="83">
        <v>201</v>
      </c>
      <c r="N275" s="83">
        <v>661.20299999999997</v>
      </c>
      <c r="O275" s="127">
        <v>9</v>
      </c>
      <c r="P275" s="84">
        <v>1.8069999999999999</v>
      </c>
      <c r="Q275" s="91">
        <v>6391.6289999999999</v>
      </c>
      <c r="R275" s="127">
        <v>87</v>
      </c>
      <c r="S275" s="84">
        <v>17.463000000000001</v>
      </c>
      <c r="T275" s="91">
        <v>1175.472</v>
      </c>
      <c r="U275" s="127">
        <v>16</v>
      </c>
      <c r="V275" s="84">
        <v>3.2120000000000002</v>
      </c>
      <c r="W275" s="91"/>
      <c r="X275" s="127"/>
      <c r="Y275" s="84"/>
      <c r="Z275" s="91"/>
      <c r="AA275" s="127"/>
      <c r="AB275" s="84"/>
      <c r="AC275" s="85">
        <v>18.998830000000002</v>
      </c>
      <c r="AD275" s="85">
        <v>51.511330000000001</v>
      </c>
      <c r="AE275" s="86" t="s">
        <v>2567</v>
      </c>
      <c r="AF275" s="86" t="s">
        <v>2730</v>
      </c>
      <c r="AG275" s="78"/>
    </row>
    <row r="276" spans="1:33" ht="125.1" customHeight="1" x14ac:dyDescent="0.3">
      <c r="A276" s="113">
        <v>273</v>
      </c>
      <c r="B276" s="82" t="s">
        <v>1488</v>
      </c>
      <c r="C276" s="79" t="s">
        <v>2409</v>
      </c>
      <c r="D276" s="79" t="s">
        <v>2410</v>
      </c>
      <c r="E276" s="79" t="s">
        <v>1489</v>
      </c>
      <c r="F276" s="79" t="s">
        <v>1477</v>
      </c>
      <c r="G276" s="79" t="s">
        <v>1486</v>
      </c>
      <c r="H276" s="79" t="s">
        <v>19</v>
      </c>
      <c r="I276" s="81" t="s">
        <v>1490</v>
      </c>
      <c r="J276" s="79" t="s">
        <v>29</v>
      </c>
      <c r="K276" s="79" t="s">
        <v>1479</v>
      </c>
      <c r="L276" s="82">
        <v>19475</v>
      </c>
      <c r="M276" s="83">
        <v>53</v>
      </c>
      <c r="N276" s="91">
        <v>175.27500000000001</v>
      </c>
      <c r="O276" s="127">
        <v>9</v>
      </c>
      <c r="P276" s="84">
        <v>0.47899999999999998</v>
      </c>
      <c r="Q276" s="91">
        <v>1207.45</v>
      </c>
      <c r="R276" s="127">
        <v>62</v>
      </c>
      <c r="S276" s="84">
        <v>3.2989999999999999</v>
      </c>
      <c r="T276" s="91">
        <v>116.85</v>
      </c>
      <c r="U276" s="127">
        <v>6</v>
      </c>
      <c r="V276" s="84">
        <v>0.31900000000000001</v>
      </c>
      <c r="W276" s="91"/>
      <c r="X276" s="127"/>
      <c r="Y276" s="84"/>
      <c r="Z276" s="91"/>
      <c r="AA276" s="127"/>
      <c r="AB276" s="84"/>
      <c r="AC276" s="85">
        <v>19.03247</v>
      </c>
      <c r="AD276" s="85">
        <v>51.551940000000002</v>
      </c>
      <c r="AE276" s="86" t="s">
        <v>2569</v>
      </c>
      <c r="AF276" s="86" t="s">
        <v>2731</v>
      </c>
      <c r="AG276" s="78"/>
    </row>
    <row r="277" spans="1:33" ht="125.1" customHeight="1" x14ac:dyDescent="0.3">
      <c r="A277" s="114">
        <v>274</v>
      </c>
      <c r="B277" s="82" t="s">
        <v>1491</v>
      </c>
      <c r="C277" s="79" t="s">
        <v>2147</v>
      </c>
      <c r="D277" s="79" t="s">
        <v>2411</v>
      </c>
      <c r="E277" s="79" t="s">
        <v>1493</v>
      </c>
      <c r="F277" s="79" t="s">
        <v>1477</v>
      </c>
      <c r="G277" s="79" t="s">
        <v>1492</v>
      </c>
      <c r="H277" s="79" t="s">
        <v>19</v>
      </c>
      <c r="I277" s="81" t="s">
        <v>1494</v>
      </c>
      <c r="J277" s="79" t="s">
        <v>29</v>
      </c>
      <c r="K277" s="79" t="s">
        <v>1495</v>
      </c>
      <c r="L277" s="82">
        <v>40873</v>
      </c>
      <c r="M277" s="83">
        <v>112</v>
      </c>
      <c r="N277" s="83">
        <v>1906.7249999999999</v>
      </c>
      <c r="O277" s="127">
        <v>46.652000000000001</v>
      </c>
      <c r="P277" s="84">
        <v>5.21</v>
      </c>
      <c r="Q277" s="91">
        <v>8542.4570000000003</v>
      </c>
      <c r="R277" s="127">
        <v>209.00899999999999</v>
      </c>
      <c r="S277" s="84">
        <v>23.34</v>
      </c>
      <c r="T277" s="91">
        <v>4595.3509999999997</v>
      </c>
      <c r="U277" s="127">
        <v>112.435</v>
      </c>
      <c r="V277" s="84">
        <v>12.555999999999999</v>
      </c>
      <c r="W277" s="91"/>
      <c r="X277" s="127"/>
      <c r="Y277" s="84"/>
      <c r="Z277" s="91"/>
      <c r="AA277" s="127"/>
      <c r="AB277" s="84"/>
      <c r="AC277" s="85">
        <v>19.15813</v>
      </c>
      <c r="AD277" s="85">
        <v>51.501899999999999</v>
      </c>
      <c r="AE277" s="86" t="s">
        <v>2568</v>
      </c>
      <c r="AF277" s="86" t="s">
        <v>2732</v>
      </c>
      <c r="AG277" s="78"/>
    </row>
    <row r="278" spans="1:33" ht="125.1" customHeight="1" x14ac:dyDescent="0.3">
      <c r="A278" s="113">
        <v>275</v>
      </c>
      <c r="B278" s="82" t="s">
        <v>1496</v>
      </c>
      <c r="C278" s="79" t="s">
        <v>2148</v>
      </c>
      <c r="D278" s="79" t="s">
        <v>2411</v>
      </c>
      <c r="E278" s="79" t="s">
        <v>1493</v>
      </c>
      <c r="F278" s="79" t="s">
        <v>1477</v>
      </c>
      <c r="G278" s="79" t="s">
        <v>1492</v>
      </c>
      <c r="H278" s="79" t="s">
        <v>19</v>
      </c>
      <c r="I278" s="81" t="s">
        <v>1497</v>
      </c>
      <c r="J278" s="79" t="s">
        <v>29</v>
      </c>
      <c r="K278" s="79" t="s">
        <v>1495</v>
      </c>
      <c r="L278" s="82">
        <v>16187</v>
      </c>
      <c r="M278" s="83">
        <v>44</v>
      </c>
      <c r="N278" s="83">
        <v>81.744</v>
      </c>
      <c r="O278" s="127">
        <v>5.05</v>
      </c>
      <c r="P278" s="84">
        <v>0.223</v>
      </c>
      <c r="Q278" s="91">
        <v>938.846</v>
      </c>
      <c r="R278" s="127">
        <v>57.996000000000002</v>
      </c>
      <c r="S278" s="84">
        <v>2.5649999999999999</v>
      </c>
      <c r="T278" s="91">
        <v>80.935000000000002</v>
      </c>
      <c r="U278" s="127">
        <v>5</v>
      </c>
      <c r="V278" s="84">
        <v>0.221</v>
      </c>
      <c r="W278" s="91"/>
      <c r="X278" s="127"/>
      <c r="Y278" s="84"/>
      <c r="Z278" s="91"/>
      <c r="AA278" s="127"/>
      <c r="AB278" s="84"/>
      <c r="AC278" s="85">
        <v>19.13747</v>
      </c>
      <c r="AD278" s="85">
        <v>51.535969999999999</v>
      </c>
      <c r="AE278" s="82" t="s">
        <v>2571</v>
      </c>
      <c r="AF278" s="88" t="s">
        <v>1498</v>
      </c>
      <c r="AG278" s="78"/>
    </row>
    <row r="279" spans="1:33" ht="125.1" customHeight="1" x14ac:dyDescent="0.3">
      <c r="A279" s="114">
        <v>276</v>
      </c>
      <c r="B279" s="82" t="s">
        <v>1499</v>
      </c>
      <c r="C279" s="79" t="s">
        <v>2149</v>
      </c>
      <c r="D279" s="79" t="s">
        <v>2412</v>
      </c>
      <c r="E279" s="79" t="s">
        <v>2358</v>
      </c>
      <c r="F279" s="79" t="s">
        <v>1477</v>
      </c>
      <c r="G279" s="79" t="s">
        <v>1500</v>
      </c>
      <c r="H279" s="79" t="s">
        <v>1501</v>
      </c>
      <c r="I279" s="81" t="s">
        <v>1502</v>
      </c>
      <c r="J279" s="79" t="s">
        <v>29</v>
      </c>
      <c r="K279" s="79" t="s">
        <v>1503</v>
      </c>
      <c r="L279" s="82">
        <v>55710</v>
      </c>
      <c r="M279" s="83">
        <v>152</v>
      </c>
      <c r="N279" s="83">
        <v>337.04599999999999</v>
      </c>
      <c r="O279" s="127">
        <v>6.05</v>
      </c>
      <c r="P279" s="84">
        <v>0.92100000000000004</v>
      </c>
      <c r="Q279" s="91">
        <v>2479.0949999999998</v>
      </c>
      <c r="R279" s="127">
        <v>44.500999999999998</v>
      </c>
      <c r="S279" s="84">
        <v>6.7729999999999997</v>
      </c>
      <c r="T279" s="91">
        <v>612.80999999999995</v>
      </c>
      <c r="U279" s="127">
        <v>11</v>
      </c>
      <c r="V279" s="84">
        <v>1.6739999999999999</v>
      </c>
      <c r="W279" s="91"/>
      <c r="X279" s="127"/>
      <c r="Y279" s="84"/>
      <c r="Z279" s="91"/>
      <c r="AA279" s="127"/>
      <c r="AB279" s="84"/>
      <c r="AC279" s="85">
        <v>18.956939999999999</v>
      </c>
      <c r="AD279" s="85">
        <v>51.440280000000001</v>
      </c>
      <c r="AE279" s="86" t="s">
        <v>2570</v>
      </c>
      <c r="AF279" s="86" t="s">
        <v>2735</v>
      </c>
      <c r="AG279" s="78"/>
    </row>
    <row r="280" spans="1:33" ht="125.1" customHeight="1" x14ac:dyDescent="0.3">
      <c r="A280" s="113">
        <v>277</v>
      </c>
      <c r="B280" s="82" t="s">
        <v>1504</v>
      </c>
      <c r="C280" s="79" t="s">
        <v>2413</v>
      </c>
      <c r="D280" s="79" t="s">
        <v>2414</v>
      </c>
      <c r="E280" s="79" t="s">
        <v>2359</v>
      </c>
      <c r="F280" s="79" t="s">
        <v>1477</v>
      </c>
      <c r="G280" s="79" t="s">
        <v>1500</v>
      </c>
      <c r="H280" s="79" t="s">
        <v>19</v>
      </c>
      <c r="I280" s="81" t="s">
        <v>1505</v>
      </c>
      <c r="J280" s="79" t="s">
        <v>29</v>
      </c>
      <c r="K280" s="79" t="s">
        <v>1506</v>
      </c>
      <c r="L280" s="82">
        <v>7568</v>
      </c>
      <c r="M280" s="83">
        <v>21</v>
      </c>
      <c r="N280" s="83">
        <v>16.800999999999998</v>
      </c>
      <c r="O280" s="127">
        <v>2.2200000000000002</v>
      </c>
      <c r="P280" s="84">
        <v>4.5999999999999999E-2</v>
      </c>
      <c r="Q280" s="91">
        <v>355.69600000000003</v>
      </c>
      <c r="R280" s="127">
        <v>46.994999999999997</v>
      </c>
      <c r="S280" s="84">
        <v>0.97199999999999998</v>
      </c>
      <c r="T280" s="91">
        <v>28.38</v>
      </c>
      <c r="U280" s="127">
        <v>3.75</v>
      </c>
      <c r="V280" s="84">
        <v>7.8E-2</v>
      </c>
      <c r="W280" s="91"/>
      <c r="X280" s="127"/>
      <c r="Y280" s="84"/>
      <c r="Z280" s="91"/>
      <c r="AA280" s="127"/>
      <c r="AB280" s="84"/>
      <c r="AC280" s="85">
        <v>18.942779999999999</v>
      </c>
      <c r="AD280" s="85">
        <v>51.478610000000003</v>
      </c>
      <c r="AE280" s="86" t="s">
        <v>2572</v>
      </c>
      <c r="AF280" s="86" t="s">
        <v>2733</v>
      </c>
      <c r="AG280" s="78"/>
    </row>
    <row r="281" spans="1:33" ht="125.1" customHeight="1" x14ac:dyDescent="0.3">
      <c r="A281" s="114">
        <v>278</v>
      </c>
      <c r="B281" s="82" t="s">
        <v>1507</v>
      </c>
      <c r="C281" s="79" t="s">
        <v>2415</v>
      </c>
      <c r="D281" s="79" t="s">
        <v>2416</v>
      </c>
      <c r="E281" s="79" t="s">
        <v>2360</v>
      </c>
      <c r="F281" s="79" t="s">
        <v>1477</v>
      </c>
      <c r="G281" s="79" t="s">
        <v>1500</v>
      </c>
      <c r="H281" s="79" t="s">
        <v>19</v>
      </c>
      <c r="I281" s="81" t="s">
        <v>1508</v>
      </c>
      <c r="J281" s="79" t="s">
        <v>29</v>
      </c>
      <c r="K281" s="79" t="s">
        <v>1506</v>
      </c>
      <c r="L281" s="82">
        <v>12832</v>
      </c>
      <c r="M281" s="83">
        <v>35</v>
      </c>
      <c r="N281" s="83">
        <v>212.703</v>
      </c>
      <c r="O281" s="127">
        <v>16.576000000000001</v>
      </c>
      <c r="P281" s="84">
        <v>0.58099999999999996</v>
      </c>
      <c r="Q281" s="91">
        <v>635.08100000000002</v>
      </c>
      <c r="R281" s="127">
        <v>49.491999999999997</v>
      </c>
      <c r="S281" s="84">
        <v>1.7350000000000001</v>
      </c>
      <c r="T281" s="91">
        <v>162.23500000000001</v>
      </c>
      <c r="U281" s="127">
        <v>12.643000000000001</v>
      </c>
      <c r="V281" s="84">
        <v>0.443</v>
      </c>
      <c r="W281" s="91"/>
      <c r="X281" s="127"/>
      <c r="Y281" s="84"/>
      <c r="Z281" s="91"/>
      <c r="AA281" s="127"/>
      <c r="AB281" s="84"/>
      <c r="AC281" s="85">
        <v>18.993500000000001</v>
      </c>
      <c r="AD281" s="85">
        <v>51.399169999999998</v>
      </c>
      <c r="AE281" s="86" t="s">
        <v>2615</v>
      </c>
      <c r="AF281" s="86" t="s">
        <v>2734</v>
      </c>
      <c r="AG281" s="78"/>
    </row>
    <row r="282" spans="1:33" ht="125.1" customHeight="1" x14ac:dyDescent="0.3">
      <c r="A282" s="113">
        <v>279</v>
      </c>
      <c r="B282" s="82" t="s">
        <v>1509</v>
      </c>
      <c r="C282" s="79" t="s">
        <v>2150</v>
      </c>
      <c r="D282" s="79" t="s">
        <v>2277</v>
      </c>
      <c r="E282" s="79" t="s">
        <v>2361</v>
      </c>
      <c r="F282" s="79" t="s">
        <v>1477</v>
      </c>
      <c r="G282" s="79" t="s">
        <v>1486</v>
      </c>
      <c r="H282" s="79" t="s">
        <v>19</v>
      </c>
      <c r="I282" s="81" t="s">
        <v>1510</v>
      </c>
      <c r="J282" s="79" t="s">
        <v>29</v>
      </c>
      <c r="K282" s="79" t="s">
        <v>1511</v>
      </c>
      <c r="L282" s="82">
        <v>10640</v>
      </c>
      <c r="M282" s="83">
        <v>29</v>
      </c>
      <c r="N282" s="83">
        <v>205.67099999999999</v>
      </c>
      <c r="O282" s="127">
        <v>19.331</v>
      </c>
      <c r="P282" s="84">
        <v>0.56200000000000006</v>
      </c>
      <c r="Q282" s="91">
        <v>1076.4490000000001</v>
      </c>
      <c r="R282" s="127">
        <v>101.17400000000001</v>
      </c>
      <c r="S282" s="84">
        <v>2.9409999999999998</v>
      </c>
      <c r="T282" s="91">
        <v>255.36</v>
      </c>
      <c r="U282" s="127">
        <v>24.001000000000001</v>
      </c>
      <c r="V282" s="84">
        <v>0.69799999999999995</v>
      </c>
      <c r="W282" s="91"/>
      <c r="X282" s="127"/>
      <c r="Y282" s="84"/>
      <c r="Z282" s="91"/>
      <c r="AA282" s="127"/>
      <c r="AB282" s="84"/>
      <c r="AC282" s="85">
        <v>19.030200000000001</v>
      </c>
      <c r="AD282" s="85">
        <v>51.522370000000002</v>
      </c>
      <c r="AE282" s="86" t="s">
        <v>2616</v>
      </c>
      <c r="AF282" s="86" t="s">
        <v>2417</v>
      </c>
      <c r="AG282" s="78"/>
    </row>
    <row r="283" spans="1:33" ht="125.1" customHeight="1" x14ac:dyDescent="0.3">
      <c r="A283" s="114">
        <v>280</v>
      </c>
      <c r="B283" s="82" t="s">
        <v>1512</v>
      </c>
      <c r="C283" s="79" t="s">
        <v>2151</v>
      </c>
      <c r="D283" s="79" t="s">
        <v>2418</v>
      </c>
      <c r="E283" s="79" t="s">
        <v>2362</v>
      </c>
      <c r="F283" s="89" t="s">
        <v>1477</v>
      </c>
      <c r="G283" s="89" t="s">
        <v>1500</v>
      </c>
      <c r="H283" s="89" t="s">
        <v>19</v>
      </c>
      <c r="I283" s="81" t="s">
        <v>1513</v>
      </c>
      <c r="J283" s="89" t="s">
        <v>29</v>
      </c>
      <c r="K283" s="79" t="s">
        <v>1514</v>
      </c>
      <c r="L283" s="82">
        <v>37792</v>
      </c>
      <c r="M283" s="83">
        <v>103</v>
      </c>
      <c r="N283" s="83">
        <v>63.49</v>
      </c>
      <c r="O283" s="127">
        <v>1.68</v>
      </c>
      <c r="P283" s="84">
        <v>0.17299999999999999</v>
      </c>
      <c r="Q283" s="91">
        <v>961.33799999999997</v>
      </c>
      <c r="R283" s="127">
        <v>25.437000000000001</v>
      </c>
      <c r="S283" s="84">
        <v>2.6269999999999998</v>
      </c>
      <c r="T283" s="91">
        <v>213.32400000000001</v>
      </c>
      <c r="U283" s="127">
        <v>5.6449999999999996</v>
      </c>
      <c r="V283" s="84">
        <v>0.58299999999999996</v>
      </c>
      <c r="W283" s="91"/>
      <c r="X283" s="127"/>
      <c r="Y283" s="84"/>
      <c r="Z283" s="91"/>
      <c r="AA283" s="127"/>
      <c r="AB283" s="84"/>
      <c r="AC283" s="85">
        <v>19.05322</v>
      </c>
      <c r="AD283" s="85">
        <v>51.437829999999998</v>
      </c>
      <c r="AE283" s="86" t="s">
        <v>2617</v>
      </c>
      <c r="AF283" s="86" t="s">
        <v>2419</v>
      </c>
      <c r="AG283" s="78"/>
    </row>
    <row r="284" spans="1:33" ht="125.1" customHeight="1" x14ac:dyDescent="0.3">
      <c r="A284" s="113">
        <v>281</v>
      </c>
      <c r="B284" s="82" t="s">
        <v>1515</v>
      </c>
      <c r="C284" s="79" t="s">
        <v>2152</v>
      </c>
      <c r="D284" s="79" t="s">
        <v>2420</v>
      </c>
      <c r="E284" s="79" t="s">
        <v>1516</v>
      </c>
      <c r="F284" s="79" t="s">
        <v>1477</v>
      </c>
      <c r="G284" s="79" t="s">
        <v>1475</v>
      </c>
      <c r="H284" s="79" t="s">
        <v>19</v>
      </c>
      <c r="I284" s="81" t="s">
        <v>1517</v>
      </c>
      <c r="J284" s="79" t="s">
        <v>29</v>
      </c>
      <c r="K284" s="79" t="s">
        <v>1518</v>
      </c>
      <c r="L284" s="82">
        <v>6420</v>
      </c>
      <c r="M284" s="83">
        <v>18</v>
      </c>
      <c r="N284" s="83">
        <v>121.98</v>
      </c>
      <c r="O284" s="127">
        <v>19.001000000000001</v>
      </c>
      <c r="P284" s="84">
        <v>0.33300000000000002</v>
      </c>
      <c r="Q284" s="91">
        <v>604.55200000000002</v>
      </c>
      <c r="R284" s="127">
        <v>94.171999999999997</v>
      </c>
      <c r="S284" s="84">
        <v>1.6519999999999999</v>
      </c>
      <c r="T284" s="91">
        <v>151.94200000000001</v>
      </c>
      <c r="U284" s="127">
        <v>23.667999999999999</v>
      </c>
      <c r="V284" s="84">
        <v>0.41499999999999998</v>
      </c>
      <c r="W284" s="91"/>
      <c r="X284" s="127"/>
      <c r="Y284" s="84"/>
      <c r="Z284" s="91"/>
      <c r="AA284" s="127"/>
      <c r="AB284" s="84"/>
      <c r="AC284" s="85">
        <v>19.20778</v>
      </c>
      <c r="AD284" s="85">
        <v>51.560279999999999</v>
      </c>
      <c r="AE284" s="86" t="s">
        <v>2618</v>
      </c>
      <c r="AF284" s="86" t="s">
        <v>2421</v>
      </c>
      <c r="AG284" s="78"/>
    </row>
    <row r="285" spans="1:33" ht="125.1" customHeight="1" x14ac:dyDescent="0.3">
      <c r="A285" s="114">
        <v>282</v>
      </c>
      <c r="B285" s="82" t="s">
        <v>1519</v>
      </c>
      <c r="C285" s="79" t="s">
        <v>2153</v>
      </c>
      <c r="D285" s="79" t="s">
        <v>2422</v>
      </c>
      <c r="E285" s="79" t="s">
        <v>1521</v>
      </c>
      <c r="F285" s="79" t="s">
        <v>1522</v>
      </c>
      <c r="G285" s="79" t="s">
        <v>1520</v>
      </c>
      <c r="H285" s="79" t="s">
        <v>19</v>
      </c>
      <c r="I285" s="81" t="s">
        <v>1523</v>
      </c>
      <c r="J285" s="79" t="s">
        <v>29</v>
      </c>
      <c r="K285" s="117" t="s">
        <v>1524</v>
      </c>
      <c r="L285" s="82">
        <v>517395</v>
      </c>
      <c r="M285" s="83">
        <v>1414</v>
      </c>
      <c r="N285" s="83">
        <v>9375.1970000000001</v>
      </c>
      <c r="O285" s="127">
        <v>18.12</v>
      </c>
      <c r="P285" s="84">
        <v>25.614999999999998</v>
      </c>
      <c r="Q285" s="91">
        <v>38297.578000000001</v>
      </c>
      <c r="R285" s="127">
        <v>74.02</v>
      </c>
      <c r="S285" s="84">
        <v>104.63800000000001</v>
      </c>
      <c r="T285" s="91">
        <v>6984.8329999999996</v>
      </c>
      <c r="U285" s="127">
        <v>13.5</v>
      </c>
      <c r="V285" s="84">
        <v>19.084</v>
      </c>
      <c r="W285" s="91"/>
      <c r="X285" s="127"/>
      <c r="Y285" s="84"/>
      <c r="Z285" s="91"/>
      <c r="AA285" s="127"/>
      <c r="AB285" s="84"/>
      <c r="AC285" s="85">
        <v>18.973690000000001</v>
      </c>
      <c r="AD285" s="85">
        <v>51.148609999999998</v>
      </c>
      <c r="AE285" s="86" t="s">
        <v>2619</v>
      </c>
      <c r="AF285" s="86" t="s">
        <v>2736</v>
      </c>
      <c r="AG285" s="78"/>
    </row>
    <row r="286" spans="1:33" ht="125.1" customHeight="1" x14ac:dyDescent="0.3">
      <c r="A286" s="113">
        <v>283</v>
      </c>
      <c r="B286" s="82" t="s">
        <v>1525</v>
      </c>
      <c r="C286" s="79" t="s">
        <v>2154</v>
      </c>
      <c r="D286" s="79" t="s">
        <v>2423</v>
      </c>
      <c r="E286" s="79" t="s">
        <v>1527</v>
      </c>
      <c r="F286" s="79" t="s">
        <v>1522</v>
      </c>
      <c r="G286" s="79" t="s">
        <v>1526</v>
      </c>
      <c r="H286" s="79" t="s">
        <v>1501</v>
      </c>
      <c r="I286" s="81" t="s">
        <v>1528</v>
      </c>
      <c r="J286" s="79" t="s">
        <v>29</v>
      </c>
      <c r="K286" s="117" t="s">
        <v>1529</v>
      </c>
      <c r="L286" s="82">
        <v>310735</v>
      </c>
      <c r="M286" s="83">
        <v>849</v>
      </c>
      <c r="N286" s="83">
        <v>7007.0739999999996</v>
      </c>
      <c r="O286" s="127">
        <v>22.55</v>
      </c>
      <c r="P286" s="84">
        <v>19.145</v>
      </c>
      <c r="Q286" s="91">
        <v>32437.627</v>
      </c>
      <c r="R286" s="127">
        <v>104.39</v>
      </c>
      <c r="S286" s="84">
        <v>88.626999999999995</v>
      </c>
      <c r="T286" s="91">
        <v>8147.4719999999998</v>
      </c>
      <c r="U286" s="127">
        <v>26.22</v>
      </c>
      <c r="V286" s="84">
        <v>22.260999999999999</v>
      </c>
      <c r="W286" s="91">
        <v>3232.5659999999998</v>
      </c>
      <c r="X286" s="127">
        <v>10.403</v>
      </c>
      <c r="Y286" s="84">
        <v>8.8320000000000007</v>
      </c>
      <c r="Z286" s="91">
        <v>455.22699999999998</v>
      </c>
      <c r="AA286" s="127">
        <v>1.4650000000000001</v>
      </c>
      <c r="AB286" s="84">
        <v>1.244</v>
      </c>
      <c r="AC286" s="85">
        <v>18.879169999999998</v>
      </c>
      <c r="AD286" s="85">
        <v>51.101559999999999</v>
      </c>
      <c r="AE286" s="86" t="s">
        <v>2620</v>
      </c>
      <c r="AF286" s="86" t="s">
        <v>2737</v>
      </c>
      <c r="AG286" s="78"/>
    </row>
    <row r="287" spans="1:33" ht="125.1" customHeight="1" x14ac:dyDescent="0.3">
      <c r="A287" s="114">
        <v>284</v>
      </c>
      <c r="B287" s="82" t="s">
        <v>1530</v>
      </c>
      <c r="C287" s="79" t="s">
        <v>2155</v>
      </c>
      <c r="D287" s="79" t="s">
        <v>2424</v>
      </c>
      <c r="E287" s="79" t="s">
        <v>2363</v>
      </c>
      <c r="F287" s="79" t="s">
        <v>1522</v>
      </c>
      <c r="G287" s="79" t="s">
        <v>1526</v>
      </c>
      <c r="H287" s="79" t="s">
        <v>19</v>
      </c>
      <c r="I287" s="81" t="s">
        <v>1531</v>
      </c>
      <c r="J287" s="79" t="s">
        <v>29</v>
      </c>
      <c r="K287" s="117" t="s">
        <v>1529</v>
      </c>
      <c r="L287" s="82">
        <v>107110</v>
      </c>
      <c r="M287" s="83">
        <v>293</v>
      </c>
      <c r="N287" s="83">
        <v>2511.73</v>
      </c>
      <c r="O287" s="127">
        <v>23.45</v>
      </c>
      <c r="P287" s="84">
        <v>6.8630000000000004</v>
      </c>
      <c r="Q287" s="91">
        <v>12189.118</v>
      </c>
      <c r="R287" s="127">
        <v>113.8</v>
      </c>
      <c r="S287" s="84">
        <v>33.304000000000002</v>
      </c>
      <c r="T287" s="91">
        <v>2796.6419999999998</v>
      </c>
      <c r="U287" s="127">
        <v>26.11</v>
      </c>
      <c r="V287" s="84">
        <v>7.641</v>
      </c>
      <c r="W287" s="91"/>
      <c r="X287" s="127"/>
      <c r="Y287" s="84"/>
      <c r="Z287" s="91"/>
      <c r="AA287" s="127"/>
      <c r="AB287" s="84"/>
      <c r="AC287" s="85">
        <v>18.90353</v>
      </c>
      <c r="AD287" s="85">
        <v>51.117919999999998</v>
      </c>
      <c r="AE287" s="86" t="s">
        <v>2621</v>
      </c>
      <c r="AF287" s="86" t="s">
        <v>2738</v>
      </c>
      <c r="AG287" s="78"/>
    </row>
    <row r="288" spans="1:33" ht="125.1" customHeight="1" x14ac:dyDescent="0.3">
      <c r="A288" s="113">
        <v>285</v>
      </c>
      <c r="B288" s="82" t="s">
        <v>1532</v>
      </c>
      <c r="C288" s="79" t="s">
        <v>2156</v>
      </c>
      <c r="D288" s="79" t="s">
        <v>1533</v>
      </c>
      <c r="E288" s="79" t="s">
        <v>1535</v>
      </c>
      <c r="F288" s="79" t="s">
        <v>1522</v>
      </c>
      <c r="G288" s="79" t="s">
        <v>1534</v>
      </c>
      <c r="H288" s="89" t="s">
        <v>19</v>
      </c>
      <c r="I288" s="81" t="s">
        <v>1536</v>
      </c>
      <c r="J288" s="89" t="s">
        <v>29</v>
      </c>
      <c r="K288" s="117" t="s">
        <v>1537</v>
      </c>
      <c r="L288" s="82">
        <v>70716</v>
      </c>
      <c r="M288" s="83">
        <v>193</v>
      </c>
      <c r="N288" s="83">
        <v>212.148</v>
      </c>
      <c r="O288" s="127">
        <v>3</v>
      </c>
      <c r="P288" s="84">
        <v>0.57999999999999996</v>
      </c>
      <c r="Q288" s="91">
        <v>2828.64</v>
      </c>
      <c r="R288" s="127">
        <v>40.000999999999998</v>
      </c>
      <c r="S288" s="84">
        <v>7.7290000000000001</v>
      </c>
      <c r="T288" s="91">
        <v>565.72799999999995</v>
      </c>
      <c r="U288" s="127">
        <v>8</v>
      </c>
      <c r="V288" s="84">
        <v>1.546</v>
      </c>
      <c r="W288" s="91"/>
      <c r="X288" s="127"/>
      <c r="Y288" s="84"/>
      <c r="Z288" s="91"/>
      <c r="AA288" s="127"/>
      <c r="AB288" s="84"/>
      <c r="AC288" s="85">
        <v>19.202059999999999</v>
      </c>
      <c r="AD288" s="85">
        <v>51.18994</v>
      </c>
      <c r="AE288" s="86" t="s">
        <v>2622</v>
      </c>
      <c r="AF288" s="86" t="s">
        <v>2739</v>
      </c>
      <c r="AG288" s="78"/>
    </row>
    <row r="289" spans="1:33" ht="125.1" customHeight="1" x14ac:dyDescent="0.3">
      <c r="A289" s="114">
        <v>286</v>
      </c>
      <c r="B289" s="82" t="s">
        <v>1538</v>
      </c>
      <c r="C289" s="79" t="s">
        <v>2157</v>
      </c>
      <c r="D289" s="79" t="s">
        <v>1533</v>
      </c>
      <c r="E289" s="79" t="s">
        <v>1535</v>
      </c>
      <c r="F289" s="79" t="s">
        <v>1522</v>
      </c>
      <c r="G289" s="79" t="s">
        <v>1534</v>
      </c>
      <c r="H289" s="89" t="s">
        <v>19</v>
      </c>
      <c r="I289" s="81" t="s">
        <v>1539</v>
      </c>
      <c r="J289" s="89" t="s">
        <v>29</v>
      </c>
      <c r="K289" s="117" t="s">
        <v>1537</v>
      </c>
      <c r="L289" s="82">
        <v>15090</v>
      </c>
      <c r="M289" s="83">
        <v>41</v>
      </c>
      <c r="N289" s="83">
        <v>33.198</v>
      </c>
      <c r="O289" s="127">
        <v>2.2000000000000002</v>
      </c>
      <c r="P289" s="84">
        <v>9.0999999999999998E-2</v>
      </c>
      <c r="Q289" s="91">
        <v>482.88</v>
      </c>
      <c r="R289" s="127">
        <v>32</v>
      </c>
      <c r="S289" s="84">
        <v>1.319</v>
      </c>
      <c r="T289" s="91">
        <v>72.432000000000002</v>
      </c>
      <c r="U289" s="127">
        <v>4.8</v>
      </c>
      <c r="V289" s="84">
        <v>0.19800000000000001</v>
      </c>
      <c r="W289" s="91"/>
      <c r="X289" s="127"/>
      <c r="Y289" s="84"/>
      <c r="Z289" s="91"/>
      <c r="AA289" s="127"/>
      <c r="AB289" s="84"/>
      <c r="AC289" s="85">
        <v>19.13167</v>
      </c>
      <c r="AD289" s="85">
        <v>51.192520000000002</v>
      </c>
      <c r="AE289" s="86" t="s">
        <v>2623</v>
      </c>
      <c r="AF289" s="86" t="s">
        <v>2742</v>
      </c>
      <c r="AG289" s="78"/>
    </row>
    <row r="290" spans="1:33" ht="125.1" customHeight="1" x14ac:dyDescent="0.3">
      <c r="A290" s="113">
        <v>287</v>
      </c>
      <c r="B290" s="82" t="s">
        <v>1540</v>
      </c>
      <c r="C290" s="79" t="s">
        <v>2158</v>
      </c>
      <c r="D290" s="79" t="s">
        <v>2425</v>
      </c>
      <c r="E290" s="79" t="s">
        <v>2364</v>
      </c>
      <c r="F290" s="79" t="s">
        <v>1522</v>
      </c>
      <c r="G290" s="79" t="s">
        <v>1541</v>
      </c>
      <c r="H290" s="89" t="s">
        <v>19</v>
      </c>
      <c r="I290" s="90" t="s">
        <v>1542</v>
      </c>
      <c r="J290" s="89" t="s">
        <v>29</v>
      </c>
      <c r="K290" s="117" t="s">
        <v>1543</v>
      </c>
      <c r="L290" s="82">
        <v>34444</v>
      </c>
      <c r="M290" s="83">
        <v>94</v>
      </c>
      <c r="N290" s="83">
        <v>490.827</v>
      </c>
      <c r="O290" s="127">
        <v>14.25</v>
      </c>
      <c r="P290" s="84">
        <v>1.341</v>
      </c>
      <c r="Q290" s="91">
        <v>2023.585</v>
      </c>
      <c r="R290" s="127">
        <v>58.75</v>
      </c>
      <c r="S290" s="84">
        <v>5.5289999999999999</v>
      </c>
      <c r="T290" s="91">
        <v>389.21699999999998</v>
      </c>
      <c r="U290" s="127">
        <v>11.3</v>
      </c>
      <c r="V290" s="84">
        <v>1.0629999999999999</v>
      </c>
      <c r="W290" s="91"/>
      <c r="X290" s="127"/>
      <c r="Y290" s="84"/>
      <c r="Z290" s="91"/>
      <c r="AA290" s="127"/>
      <c r="AB290" s="84"/>
      <c r="AC290" s="85">
        <v>19.144169999999999</v>
      </c>
      <c r="AD290" s="85">
        <v>51.136499999999998</v>
      </c>
      <c r="AE290" s="86" t="s">
        <v>2624</v>
      </c>
      <c r="AF290" s="86" t="s">
        <v>2740</v>
      </c>
      <c r="AG290" s="78"/>
    </row>
    <row r="291" spans="1:33" ht="125.1" customHeight="1" x14ac:dyDescent="0.3">
      <c r="A291" s="114">
        <v>288</v>
      </c>
      <c r="B291" s="82" t="s">
        <v>1544</v>
      </c>
      <c r="C291" s="79" t="s">
        <v>2159</v>
      </c>
      <c r="D291" s="79" t="s">
        <v>2278</v>
      </c>
      <c r="E291" s="79" t="s">
        <v>1545</v>
      </c>
      <c r="F291" s="79" t="s">
        <v>1522</v>
      </c>
      <c r="G291" s="79" t="s">
        <v>1520</v>
      </c>
      <c r="H291" s="79" t="s">
        <v>19</v>
      </c>
      <c r="I291" s="81" t="s">
        <v>1546</v>
      </c>
      <c r="J291" s="79" t="s">
        <v>29</v>
      </c>
      <c r="K291" s="117" t="s">
        <v>1547</v>
      </c>
      <c r="L291" s="82">
        <v>2476</v>
      </c>
      <c r="M291" s="83">
        <v>7</v>
      </c>
      <c r="N291" s="83">
        <v>54.472000000000001</v>
      </c>
      <c r="O291" s="127">
        <v>21.984000000000002</v>
      </c>
      <c r="P291" s="84">
        <v>0.14899999999999999</v>
      </c>
      <c r="Q291" s="91">
        <v>227.792</v>
      </c>
      <c r="R291" s="127">
        <v>91.932000000000002</v>
      </c>
      <c r="S291" s="84">
        <v>0.622</v>
      </c>
      <c r="T291" s="91">
        <v>69.328000000000003</v>
      </c>
      <c r="U291" s="127">
        <v>27.978999999999999</v>
      </c>
      <c r="V291" s="84">
        <v>0.189</v>
      </c>
      <c r="W291" s="91"/>
      <c r="X291" s="127"/>
      <c r="Y291" s="84"/>
      <c r="Z291" s="91"/>
      <c r="AA291" s="127"/>
      <c r="AB291" s="84"/>
      <c r="AC291" s="85">
        <v>18.972359999999998</v>
      </c>
      <c r="AD291" s="85">
        <v>51.15428</v>
      </c>
      <c r="AE291" s="86" t="s">
        <v>2625</v>
      </c>
      <c r="AF291" s="86" t="s">
        <v>2741</v>
      </c>
      <c r="AG291" s="78"/>
    </row>
    <row r="292" spans="1:33" ht="125.1" customHeight="1" x14ac:dyDescent="0.3">
      <c r="A292" s="113">
        <v>289</v>
      </c>
      <c r="B292" s="82" t="s">
        <v>1548</v>
      </c>
      <c r="C292" s="79" t="s">
        <v>2426</v>
      </c>
      <c r="D292" s="79" t="s">
        <v>2279</v>
      </c>
      <c r="E292" s="79" t="s">
        <v>2365</v>
      </c>
      <c r="F292" s="79" t="s">
        <v>1522</v>
      </c>
      <c r="G292" s="79" t="s">
        <v>1520</v>
      </c>
      <c r="H292" s="79" t="s">
        <v>19</v>
      </c>
      <c r="I292" s="81" t="s">
        <v>181</v>
      </c>
      <c r="J292" s="79" t="s">
        <v>29</v>
      </c>
      <c r="K292" s="117" t="s">
        <v>1547</v>
      </c>
      <c r="L292" s="82">
        <v>2405</v>
      </c>
      <c r="M292" s="83">
        <v>7</v>
      </c>
      <c r="N292" s="83">
        <v>21.234000000000002</v>
      </c>
      <c r="O292" s="127">
        <v>8.8309999999999995</v>
      </c>
      <c r="P292" s="84">
        <v>5.8000000000000003E-2</v>
      </c>
      <c r="Q292" s="91">
        <v>95.783000000000001</v>
      </c>
      <c r="R292" s="127">
        <v>39.832999999999998</v>
      </c>
      <c r="S292" s="84">
        <v>0.26200000000000001</v>
      </c>
      <c r="T292" s="91">
        <v>20.032</v>
      </c>
      <c r="U292" s="127">
        <v>8.3309999999999995</v>
      </c>
      <c r="V292" s="84">
        <v>5.5E-2</v>
      </c>
      <c r="W292" s="91"/>
      <c r="X292" s="127"/>
      <c r="Y292" s="84"/>
      <c r="Z292" s="91"/>
      <c r="AA292" s="127"/>
      <c r="AB292" s="84"/>
      <c r="AC292" s="85">
        <v>19.01333</v>
      </c>
      <c r="AD292" s="85">
        <v>51.098329999999997</v>
      </c>
      <c r="AE292" s="86" t="s">
        <v>2626</v>
      </c>
      <c r="AF292" s="86" t="s">
        <v>2726</v>
      </c>
      <c r="AG292" s="78"/>
    </row>
    <row r="293" spans="1:33" ht="125.1" customHeight="1" x14ac:dyDescent="0.3">
      <c r="A293" s="114">
        <v>290</v>
      </c>
      <c r="B293" s="82" t="s">
        <v>1549</v>
      </c>
      <c r="C293" s="79" t="s">
        <v>2160</v>
      </c>
      <c r="D293" s="79" t="s">
        <v>2427</v>
      </c>
      <c r="E293" s="79" t="s">
        <v>2366</v>
      </c>
      <c r="F293" s="79" t="s">
        <v>1522</v>
      </c>
      <c r="G293" s="79" t="s">
        <v>1526</v>
      </c>
      <c r="H293" s="79" t="s">
        <v>19</v>
      </c>
      <c r="I293" s="81" t="s">
        <v>1550</v>
      </c>
      <c r="J293" s="79" t="s">
        <v>29</v>
      </c>
      <c r="K293" s="117" t="s">
        <v>1529</v>
      </c>
      <c r="L293" s="82">
        <v>6698</v>
      </c>
      <c r="M293" s="83">
        <v>18</v>
      </c>
      <c r="N293" s="83">
        <v>95.111999999999995</v>
      </c>
      <c r="O293" s="127">
        <v>14.2</v>
      </c>
      <c r="P293" s="84">
        <v>0.26</v>
      </c>
      <c r="Q293" s="91">
        <v>293.57299999999998</v>
      </c>
      <c r="R293" s="127">
        <v>43.831000000000003</v>
      </c>
      <c r="S293" s="84">
        <v>0.80200000000000005</v>
      </c>
      <c r="T293" s="91">
        <v>158.74299999999999</v>
      </c>
      <c r="U293" s="127">
        <v>23.701000000000001</v>
      </c>
      <c r="V293" s="84">
        <v>0.434</v>
      </c>
      <c r="W293" s="91"/>
      <c r="X293" s="127"/>
      <c r="Y293" s="84"/>
      <c r="Z293" s="91"/>
      <c r="AA293" s="127"/>
      <c r="AB293" s="84"/>
      <c r="AC293" s="85">
        <v>18.908059999999999</v>
      </c>
      <c r="AD293" s="85">
        <v>51.1</v>
      </c>
      <c r="AE293" s="86" t="s">
        <v>2627</v>
      </c>
      <c r="AF293" s="86" t="s">
        <v>2724</v>
      </c>
      <c r="AG293" s="78"/>
    </row>
    <row r="294" spans="1:33" ht="125.1" customHeight="1" x14ac:dyDescent="0.3">
      <c r="A294" s="113">
        <v>291</v>
      </c>
      <c r="B294" s="82" t="s">
        <v>1551</v>
      </c>
      <c r="C294" s="79" t="s">
        <v>2161</v>
      </c>
      <c r="D294" s="79" t="s">
        <v>2428</v>
      </c>
      <c r="E294" s="79" t="s">
        <v>1552</v>
      </c>
      <c r="F294" s="79" t="s">
        <v>1522</v>
      </c>
      <c r="G294" s="79" t="s">
        <v>1553</v>
      </c>
      <c r="H294" s="79" t="s">
        <v>19</v>
      </c>
      <c r="I294" s="81" t="s">
        <v>1554</v>
      </c>
      <c r="J294" s="79" t="s">
        <v>29</v>
      </c>
      <c r="K294" s="117" t="s">
        <v>1555</v>
      </c>
      <c r="L294" s="82">
        <v>90286</v>
      </c>
      <c r="M294" s="83">
        <v>247</v>
      </c>
      <c r="N294" s="83">
        <v>677.14499999999998</v>
      </c>
      <c r="O294" s="127">
        <v>7.5</v>
      </c>
      <c r="P294" s="84">
        <v>1.85</v>
      </c>
      <c r="Q294" s="91">
        <v>3521.154</v>
      </c>
      <c r="R294" s="127">
        <v>39</v>
      </c>
      <c r="S294" s="84">
        <v>9.6210000000000004</v>
      </c>
      <c r="T294" s="91">
        <v>1336.2329999999999</v>
      </c>
      <c r="U294" s="127">
        <v>14.8</v>
      </c>
      <c r="V294" s="84">
        <v>3.6509999999999998</v>
      </c>
      <c r="W294" s="91"/>
      <c r="X294" s="127"/>
      <c r="Y294" s="84"/>
      <c r="Z294" s="91"/>
      <c r="AA294" s="127"/>
      <c r="AB294" s="84"/>
      <c r="AC294" s="85">
        <v>19.058720000000001</v>
      </c>
      <c r="AD294" s="85">
        <v>51.216419999999999</v>
      </c>
      <c r="AE294" s="86" t="s">
        <v>2628</v>
      </c>
      <c r="AF294" s="86" t="s">
        <v>2725</v>
      </c>
      <c r="AG294" s="78"/>
    </row>
    <row r="295" spans="1:33" ht="125.1" customHeight="1" x14ac:dyDescent="0.3">
      <c r="A295" s="114">
        <v>292</v>
      </c>
      <c r="B295" s="82" t="s">
        <v>1556</v>
      </c>
      <c r="C295" s="79" t="s">
        <v>2429</v>
      </c>
      <c r="D295" s="79" t="s">
        <v>1557</v>
      </c>
      <c r="E295" s="79" t="s">
        <v>2367</v>
      </c>
      <c r="F295" s="79" t="s">
        <v>1522</v>
      </c>
      <c r="G295" s="79" t="s">
        <v>1526</v>
      </c>
      <c r="H295" s="79" t="s">
        <v>19</v>
      </c>
      <c r="I295" s="81" t="s">
        <v>1558</v>
      </c>
      <c r="J295" s="79" t="s">
        <v>29</v>
      </c>
      <c r="K295" s="117" t="s">
        <v>1559</v>
      </c>
      <c r="L295" s="82">
        <v>1870</v>
      </c>
      <c r="M295" s="83">
        <v>5</v>
      </c>
      <c r="N295" s="83">
        <v>11.222</v>
      </c>
      <c r="O295" s="127">
        <v>6</v>
      </c>
      <c r="P295" s="84">
        <v>3.1E-2</v>
      </c>
      <c r="Q295" s="91">
        <v>57.978000000000002</v>
      </c>
      <c r="R295" s="127">
        <v>31</v>
      </c>
      <c r="S295" s="84">
        <v>0.158</v>
      </c>
      <c r="T295" s="91">
        <v>35.534999999999997</v>
      </c>
      <c r="U295" s="127">
        <v>19</v>
      </c>
      <c r="V295" s="84">
        <v>9.7000000000000003E-2</v>
      </c>
      <c r="W295" s="91"/>
      <c r="X295" s="127"/>
      <c r="Y295" s="84"/>
      <c r="Z295" s="91"/>
      <c r="AA295" s="127"/>
      <c r="AB295" s="84"/>
      <c r="AC295" s="85">
        <v>18.787220000000001</v>
      </c>
      <c r="AD295" s="85">
        <v>51.104439999999997</v>
      </c>
      <c r="AE295" s="86" t="s">
        <v>2629</v>
      </c>
      <c r="AF295" s="86" t="s">
        <v>2723</v>
      </c>
      <c r="AG295" s="78"/>
    </row>
    <row r="296" spans="1:33" ht="125.1" customHeight="1" x14ac:dyDescent="0.3">
      <c r="A296" s="113">
        <v>293</v>
      </c>
      <c r="B296" s="82" t="s">
        <v>1560</v>
      </c>
      <c r="C296" s="79" t="s">
        <v>2160</v>
      </c>
      <c r="D296" s="79" t="s">
        <v>2430</v>
      </c>
      <c r="E296" s="79" t="s">
        <v>2368</v>
      </c>
      <c r="F296" s="79" t="s">
        <v>1522</v>
      </c>
      <c r="G296" s="79" t="s">
        <v>1526</v>
      </c>
      <c r="H296" s="79" t="s">
        <v>19</v>
      </c>
      <c r="I296" s="81" t="s">
        <v>1561</v>
      </c>
      <c r="J296" s="79" t="s">
        <v>29</v>
      </c>
      <c r="K296" s="117" t="s">
        <v>1529</v>
      </c>
      <c r="L296" s="82">
        <v>6839</v>
      </c>
      <c r="M296" s="83">
        <v>19</v>
      </c>
      <c r="N296" s="83">
        <v>20.516999999999999</v>
      </c>
      <c r="O296" s="127">
        <v>2.9990000000000001</v>
      </c>
      <c r="P296" s="84">
        <v>5.6000000000000001E-2</v>
      </c>
      <c r="Q296" s="91">
        <v>246.20400000000001</v>
      </c>
      <c r="R296" s="127">
        <v>35.991999999999997</v>
      </c>
      <c r="S296" s="84">
        <v>0.67300000000000004</v>
      </c>
      <c r="T296" s="91">
        <v>88.906999999999996</v>
      </c>
      <c r="U296" s="127">
        <v>12.997</v>
      </c>
      <c r="V296" s="84">
        <v>0.24299999999999999</v>
      </c>
      <c r="W296" s="91"/>
      <c r="X296" s="127"/>
      <c r="Y296" s="84"/>
      <c r="Z296" s="91"/>
      <c r="AA296" s="127"/>
      <c r="AB296" s="84"/>
      <c r="AC296" s="85">
        <v>18.896280000000001</v>
      </c>
      <c r="AD296" s="85">
        <v>51.105809999999998</v>
      </c>
      <c r="AE296" s="86" t="s">
        <v>2630</v>
      </c>
      <c r="AF296" s="86" t="s">
        <v>2722</v>
      </c>
      <c r="AG296" s="78"/>
    </row>
    <row r="297" spans="1:33" ht="125.1" customHeight="1" x14ac:dyDescent="0.3">
      <c r="A297" s="114">
        <v>294</v>
      </c>
      <c r="B297" s="82" t="s">
        <v>1562</v>
      </c>
      <c r="C297" s="79" t="s">
        <v>2162</v>
      </c>
      <c r="D297" s="79" t="s">
        <v>2280</v>
      </c>
      <c r="E297" s="79" t="s">
        <v>1563</v>
      </c>
      <c r="F297" s="79" t="s">
        <v>1564</v>
      </c>
      <c r="G297" s="79" t="s">
        <v>1565</v>
      </c>
      <c r="H297" s="79" t="s">
        <v>19</v>
      </c>
      <c r="I297" s="81" t="s">
        <v>1566</v>
      </c>
      <c r="J297" s="79" t="s">
        <v>105</v>
      </c>
      <c r="K297" s="117" t="s">
        <v>1567</v>
      </c>
      <c r="L297" s="82">
        <v>120026</v>
      </c>
      <c r="M297" s="83">
        <v>328</v>
      </c>
      <c r="N297" s="83">
        <v>1932.4190000000001</v>
      </c>
      <c r="O297" s="127">
        <v>16.100000000000001</v>
      </c>
      <c r="P297" s="84">
        <v>5.28</v>
      </c>
      <c r="Q297" s="91">
        <v>7957.7240000000002</v>
      </c>
      <c r="R297" s="127">
        <v>66.3</v>
      </c>
      <c r="S297" s="84">
        <v>21.742000000000001</v>
      </c>
      <c r="T297" s="91">
        <v>1536.3330000000001</v>
      </c>
      <c r="U297" s="127">
        <v>12.8</v>
      </c>
      <c r="V297" s="84">
        <v>4.1980000000000004</v>
      </c>
      <c r="W297" s="91"/>
      <c r="X297" s="127"/>
      <c r="Y297" s="84"/>
      <c r="Z297" s="91"/>
      <c r="AA297" s="127"/>
      <c r="AB297" s="84"/>
      <c r="AC297" s="85">
        <v>19.012499999999999</v>
      </c>
      <c r="AD297" s="85">
        <v>51.977670000000003</v>
      </c>
      <c r="AE297" s="86" t="s">
        <v>2631</v>
      </c>
      <c r="AF297" s="86" t="s">
        <v>2721</v>
      </c>
      <c r="AG297" s="78"/>
    </row>
    <row r="298" spans="1:33" ht="125.1" customHeight="1" x14ac:dyDescent="0.3">
      <c r="A298" s="113">
        <v>295</v>
      </c>
      <c r="B298" s="82" t="s">
        <v>1568</v>
      </c>
      <c r="C298" s="79" t="s">
        <v>2163</v>
      </c>
      <c r="D298" s="79" t="s">
        <v>2431</v>
      </c>
      <c r="E298" s="79" t="s">
        <v>2369</v>
      </c>
      <c r="F298" s="79" t="s">
        <v>1564</v>
      </c>
      <c r="G298" s="79" t="s">
        <v>1569</v>
      </c>
      <c r="H298" s="79" t="s">
        <v>19</v>
      </c>
      <c r="I298" s="81" t="s">
        <v>1570</v>
      </c>
      <c r="J298" s="79" t="s">
        <v>1571</v>
      </c>
      <c r="K298" s="117" t="s">
        <v>1572</v>
      </c>
      <c r="L298" s="82">
        <v>24593</v>
      </c>
      <c r="M298" s="83">
        <v>67</v>
      </c>
      <c r="N298" s="83">
        <v>172.15100000000001</v>
      </c>
      <c r="O298" s="127">
        <v>7</v>
      </c>
      <c r="P298" s="84">
        <v>0.47</v>
      </c>
      <c r="Q298" s="91">
        <v>1155.8710000000001</v>
      </c>
      <c r="R298" s="127">
        <v>47.003</v>
      </c>
      <c r="S298" s="84">
        <v>3.1579999999999999</v>
      </c>
      <c r="T298" s="91">
        <v>206.58099999999999</v>
      </c>
      <c r="U298" s="127">
        <v>8.4</v>
      </c>
      <c r="V298" s="84">
        <v>0.56399999999999995</v>
      </c>
      <c r="W298" s="91"/>
      <c r="X298" s="127"/>
      <c r="Y298" s="84"/>
      <c r="Z298" s="91"/>
      <c r="AA298" s="127"/>
      <c r="AB298" s="84"/>
      <c r="AC298" s="85">
        <v>18.8415</v>
      </c>
      <c r="AD298" s="85">
        <v>51.781669999999998</v>
      </c>
      <c r="AE298" s="86" t="s">
        <v>2632</v>
      </c>
      <c r="AF298" s="86" t="s">
        <v>2720</v>
      </c>
      <c r="AG298" s="78"/>
    </row>
    <row r="299" spans="1:33" ht="125.1" customHeight="1" x14ac:dyDescent="0.3">
      <c r="A299" s="114">
        <v>296</v>
      </c>
      <c r="B299" s="82" t="s">
        <v>1573</v>
      </c>
      <c r="C299" s="79" t="s">
        <v>2164</v>
      </c>
      <c r="D299" s="79" t="s">
        <v>2281</v>
      </c>
      <c r="E299" s="79" t="s">
        <v>1575</v>
      </c>
      <c r="F299" s="79" t="s">
        <v>1564</v>
      </c>
      <c r="G299" s="79" t="s">
        <v>1574</v>
      </c>
      <c r="H299" s="79" t="s">
        <v>19</v>
      </c>
      <c r="I299" s="81" t="s">
        <v>1576</v>
      </c>
      <c r="J299" s="79" t="s">
        <v>1577</v>
      </c>
      <c r="K299" s="117" t="s">
        <v>1578</v>
      </c>
      <c r="L299" s="82">
        <v>11881</v>
      </c>
      <c r="M299" s="83">
        <v>32</v>
      </c>
      <c r="N299" s="83">
        <v>47.521000000000001</v>
      </c>
      <c r="O299" s="127">
        <v>4</v>
      </c>
      <c r="P299" s="84">
        <v>0.13</v>
      </c>
      <c r="Q299" s="91">
        <v>261.36799999999999</v>
      </c>
      <c r="R299" s="127">
        <v>22</v>
      </c>
      <c r="S299" s="84">
        <v>0.71399999999999997</v>
      </c>
      <c r="T299" s="91">
        <v>124.744</v>
      </c>
      <c r="U299" s="127">
        <v>10.5</v>
      </c>
      <c r="V299" s="84">
        <v>0.34100000000000003</v>
      </c>
      <c r="W299" s="91"/>
      <c r="X299" s="127"/>
      <c r="Y299" s="84"/>
      <c r="Z299" s="91"/>
      <c r="AA299" s="127"/>
      <c r="AB299" s="84"/>
      <c r="AC299" s="85">
        <v>18.728059999999999</v>
      </c>
      <c r="AD299" s="85">
        <v>51.803060000000002</v>
      </c>
      <c r="AE299" s="86" t="s">
        <v>2633</v>
      </c>
      <c r="AF299" s="86" t="s">
        <v>2719</v>
      </c>
      <c r="AG299" s="78"/>
    </row>
    <row r="300" spans="1:33" ht="125.1" customHeight="1" x14ac:dyDescent="0.3">
      <c r="A300" s="113">
        <v>297</v>
      </c>
      <c r="B300" s="82" t="s">
        <v>1579</v>
      </c>
      <c r="C300" s="79" t="s">
        <v>2165</v>
      </c>
      <c r="D300" s="79" t="s">
        <v>2282</v>
      </c>
      <c r="E300" s="79" t="s">
        <v>1580</v>
      </c>
      <c r="F300" s="79" t="s">
        <v>1564</v>
      </c>
      <c r="G300" s="79" t="s">
        <v>1581</v>
      </c>
      <c r="H300" s="79" t="s">
        <v>19</v>
      </c>
      <c r="I300" s="81" t="s">
        <v>1582</v>
      </c>
      <c r="J300" s="79" t="s">
        <v>105</v>
      </c>
      <c r="K300" s="117" t="s">
        <v>1583</v>
      </c>
      <c r="L300" s="82">
        <v>2314</v>
      </c>
      <c r="M300" s="83">
        <v>6</v>
      </c>
      <c r="N300" s="83">
        <v>45.122999999999998</v>
      </c>
      <c r="O300" s="127">
        <v>19.507000000000001</v>
      </c>
      <c r="P300" s="84">
        <v>0.123</v>
      </c>
      <c r="Q300" s="91">
        <v>163.137</v>
      </c>
      <c r="R300" s="127">
        <v>70.527000000000001</v>
      </c>
      <c r="S300" s="84">
        <v>0.44600000000000001</v>
      </c>
      <c r="T300" s="91">
        <v>71.733999999999995</v>
      </c>
      <c r="U300" s="127">
        <v>31.012</v>
      </c>
      <c r="V300" s="84">
        <v>0.19600000000000001</v>
      </c>
      <c r="W300" s="91"/>
      <c r="X300" s="127"/>
      <c r="Y300" s="84"/>
      <c r="Z300" s="91"/>
      <c r="AA300" s="127"/>
      <c r="AB300" s="84"/>
      <c r="AC300" s="85">
        <v>19.126110000000001</v>
      </c>
      <c r="AD300" s="85">
        <v>51.849170000000001</v>
      </c>
      <c r="AE300" s="86" t="s">
        <v>2634</v>
      </c>
      <c r="AF300" s="86" t="s">
        <v>2718</v>
      </c>
      <c r="AG300" s="78"/>
    </row>
    <row r="301" spans="1:33" ht="125.1" customHeight="1" x14ac:dyDescent="0.3">
      <c r="A301" s="114">
        <v>298</v>
      </c>
      <c r="B301" s="82" t="s">
        <v>1584</v>
      </c>
      <c r="C301" s="79" t="s">
        <v>2166</v>
      </c>
      <c r="D301" s="79" t="s">
        <v>2432</v>
      </c>
      <c r="E301" s="79" t="s">
        <v>1586</v>
      </c>
      <c r="F301" s="79" t="s">
        <v>1564</v>
      </c>
      <c r="G301" s="79" t="s">
        <v>1585</v>
      </c>
      <c r="H301" s="79" t="s">
        <v>1501</v>
      </c>
      <c r="I301" s="81" t="s">
        <v>1587</v>
      </c>
      <c r="J301" s="79" t="s">
        <v>105</v>
      </c>
      <c r="K301" s="117" t="s">
        <v>1588</v>
      </c>
      <c r="L301" s="82">
        <v>401513</v>
      </c>
      <c r="M301" s="83">
        <v>1097</v>
      </c>
      <c r="N301" s="83">
        <v>5741.6360000000004</v>
      </c>
      <c r="O301" s="127">
        <v>14.3</v>
      </c>
      <c r="P301" s="84">
        <v>15.688000000000001</v>
      </c>
      <c r="Q301" s="91">
        <v>22283.972000000002</v>
      </c>
      <c r="R301" s="127">
        <v>55.5</v>
      </c>
      <c r="S301" s="84">
        <v>60.884999999999998</v>
      </c>
      <c r="T301" s="91">
        <v>4737.8530000000001</v>
      </c>
      <c r="U301" s="127">
        <v>11.8</v>
      </c>
      <c r="V301" s="84">
        <v>12.945</v>
      </c>
      <c r="W301" s="91"/>
      <c r="X301" s="127"/>
      <c r="Y301" s="84"/>
      <c r="Z301" s="91"/>
      <c r="AA301" s="127"/>
      <c r="AB301" s="84"/>
      <c r="AC301" s="85">
        <v>18.948720000000002</v>
      </c>
      <c r="AD301" s="85">
        <v>51.904890000000002</v>
      </c>
      <c r="AE301" s="86" t="s">
        <v>2635</v>
      </c>
      <c r="AF301" s="86" t="s">
        <v>2717</v>
      </c>
      <c r="AG301" s="78"/>
    </row>
    <row r="302" spans="1:33" ht="125.1" customHeight="1" x14ac:dyDescent="0.3">
      <c r="A302" s="113">
        <v>299</v>
      </c>
      <c r="B302" s="82" t="s">
        <v>1589</v>
      </c>
      <c r="C302" s="79" t="s">
        <v>2808</v>
      </c>
      <c r="D302" s="79" t="s">
        <v>2433</v>
      </c>
      <c r="E302" s="79" t="s">
        <v>1575</v>
      </c>
      <c r="F302" s="79" t="s">
        <v>1564</v>
      </c>
      <c r="G302" s="79" t="s">
        <v>1574</v>
      </c>
      <c r="H302" s="89" t="s">
        <v>19</v>
      </c>
      <c r="I302" s="81" t="s">
        <v>1590</v>
      </c>
      <c r="J302" s="79" t="s">
        <v>1571</v>
      </c>
      <c r="K302" s="117" t="s">
        <v>1591</v>
      </c>
      <c r="L302" s="82">
        <v>25132</v>
      </c>
      <c r="M302" s="83">
        <v>69</v>
      </c>
      <c r="N302" s="83">
        <v>147.77600000000001</v>
      </c>
      <c r="O302" s="127">
        <v>5.88</v>
      </c>
      <c r="P302" s="84">
        <v>0.40400000000000003</v>
      </c>
      <c r="Q302" s="91">
        <v>942.45</v>
      </c>
      <c r="R302" s="127">
        <v>37.497999999999998</v>
      </c>
      <c r="S302" s="84">
        <v>2.5750000000000002</v>
      </c>
      <c r="T302" s="91">
        <v>98.015000000000001</v>
      </c>
      <c r="U302" s="127">
        <v>3.9</v>
      </c>
      <c r="V302" s="84">
        <v>0.26800000000000002</v>
      </c>
      <c r="W302" s="91"/>
      <c r="X302" s="127"/>
      <c r="Y302" s="84"/>
      <c r="Z302" s="91"/>
      <c r="AA302" s="127"/>
      <c r="AB302" s="84"/>
      <c r="AC302" s="85">
        <v>18.687639999999998</v>
      </c>
      <c r="AD302" s="85">
        <v>51.862560000000002</v>
      </c>
      <c r="AE302" s="86" t="s">
        <v>2636</v>
      </c>
      <c r="AF302" s="86" t="s">
        <v>2716</v>
      </c>
      <c r="AG302" s="78"/>
    </row>
    <row r="303" spans="1:33" ht="125.1" customHeight="1" x14ac:dyDescent="0.3">
      <c r="A303" s="114">
        <v>300</v>
      </c>
      <c r="B303" s="82" t="s">
        <v>1592</v>
      </c>
      <c r="C303" s="79" t="s">
        <v>2167</v>
      </c>
      <c r="D303" s="79" t="s">
        <v>2434</v>
      </c>
      <c r="E303" s="79" t="s">
        <v>1594</v>
      </c>
      <c r="F303" s="79" t="s">
        <v>1564</v>
      </c>
      <c r="G303" s="79" t="s">
        <v>1593</v>
      </c>
      <c r="H303" s="79" t="s">
        <v>19</v>
      </c>
      <c r="I303" s="81" t="s">
        <v>1595</v>
      </c>
      <c r="J303" s="79" t="s">
        <v>29</v>
      </c>
      <c r="K303" s="117" t="s">
        <v>1596</v>
      </c>
      <c r="L303" s="82">
        <v>223297</v>
      </c>
      <c r="M303" s="83">
        <v>610</v>
      </c>
      <c r="N303" s="83">
        <v>3062.2950000000001</v>
      </c>
      <c r="O303" s="127">
        <v>13.714</v>
      </c>
      <c r="P303" s="84">
        <v>8.3670000000000009</v>
      </c>
      <c r="Q303" s="91">
        <v>17289.632000000001</v>
      </c>
      <c r="R303" s="127">
        <v>77.429000000000002</v>
      </c>
      <c r="S303" s="84">
        <v>47.238999999999997</v>
      </c>
      <c r="T303" s="91">
        <v>4083.2020000000002</v>
      </c>
      <c r="U303" s="127">
        <v>18.286000000000001</v>
      </c>
      <c r="V303" s="84">
        <v>11.156000000000001</v>
      </c>
      <c r="W303" s="91"/>
      <c r="X303" s="127"/>
      <c r="Y303" s="84"/>
      <c r="Z303" s="91"/>
      <c r="AA303" s="127"/>
      <c r="AB303" s="84"/>
      <c r="AC303" s="85">
        <v>18.768999999999998</v>
      </c>
      <c r="AD303" s="85">
        <v>51.987940000000002</v>
      </c>
      <c r="AE303" s="86" t="s">
        <v>2637</v>
      </c>
      <c r="AF303" s="86" t="s">
        <v>2711</v>
      </c>
      <c r="AG303" s="78"/>
    </row>
    <row r="304" spans="1:33" ht="125.1" customHeight="1" x14ac:dyDescent="0.3">
      <c r="A304" s="113">
        <v>301</v>
      </c>
      <c r="B304" s="82" t="s">
        <v>1597</v>
      </c>
      <c r="C304" s="79" t="s">
        <v>2168</v>
      </c>
      <c r="D304" s="79" t="s">
        <v>2435</v>
      </c>
      <c r="E304" s="79" t="s">
        <v>2436</v>
      </c>
      <c r="F304" s="79" t="s">
        <v>1564</v>
      </c>
      <c r="G304" s="79" t="s">
        <v>1593</v>
      </c>
      <c r="H304" s="79" t="s">
        <v>19</v>
      </c>
      <c r="I304" s="81" t="s">
        <v>1598</v>
      </c>
      <c r="J304" s="79" t="s">
        <v>29</v>
      </c>
      <c r="K304" s="117" t="s">
        <v>1599</v>
      </c>
      <c r="L304" s="82">
        <v>6954</v>
      </c>
      <c r="M304" s="83">
        <v>19</v>
      </c>
      <c r="N304" s="83">
        <v>76.494</v>
      </c>
      <c r="O304" s="127">
        <v>11</v>
      </c>
      <c r="P304" s="84">
        <v>0.20899999999999999</v>
      </c>
      <c r="Q304" s="91">
        <v>376.90699999999998</v>
      </c>
      <c r="R304" s="127">
        <v>54.2</v>
      </c>
      <c r="S304" s="84">
        <v>1.03</v>
      </c>
      <c r="T304" s="91">
        <v>95.617999999999995</v>
      </c>
      <c r="U304" s="127">
        <v>13.75</v>
      </c>
      <c r="V304" s="84">
        <v>0.26100000000000001</v>
      </c>
      <c r="W304" s="91"/>
      <c r="X304" s="127"/>
      <c r="Y304" s="84"/>
      <c r="Z304" s="91"/>
      <c r="AA304" s="127"/>
      <c r="AB304" s="84"/>
      <c r="AC304" s="85">
        <v>18.770060000000001</v>
      </c>
      <c r="AD304" s="85">
        <v>51.945360000000001</v>
      </c>
      <c r="AE304" s="86" t="s">
        <v>2638</v>
      </c>
      <c r="AF304" s="86" t="s">
        <v>2715</v>
      </c>
      <c r="AG304" s="78"/>
    </row>
    <row r="305" spans="1:33" ht="125.1" customHeight="1" x14ac:dyDescent="0.3">
      <c r="A305" s="114">
        <v>302</v>
      </c>
      <c r="B305" s="82" t="s">
        <v>1600</v>
      </c>
      <c r="C305" s="79" t="s">
        <v>2437</v>
      </c>
      <c r="D305" s="79" t="s">
        <v>2438</v>
      </c>
      <c r="E305" s="79" t="s">
        <v>2370</v>
      </c>
      <c r="F305" s="79" t="s">
        <v>1602</v>
      </c>
      <c r="G305" s="79" t="s">
        <v>1601</v>
      </c>
      <c r="H305" s="79" t="s">
        <v>1501</v>
      </c>
      <c r="I305" s="81" t="s">
        <v>1603</v>
      </c>
      <c r="J305" s="79" t="s">
        <v>29</v>
      </c>
      <c r="K305" s="117" t="s">
        <v>1604</v>
      </c>
      <c r="L305" s="82">
        <v>2530235</v>
      </c>
      <c r="M305" s="83">
        <v>6913</v>
      </c>
      <c r="N305" s="83">
        <v>8855.8220000000001</v>
      </c>
      <c r="O305" s="127">
        <v>3.5</v>
      </c>
      <c r="P305" s="84">
        <v>24.196000000000002</v>
      </c>
      <c r="Q305" s="91">
        <v>145488.51300000001</v>
      </c>
      <c r="R305" s="127">
        <v>57.5</v>
      </c>
      <c r="S305" s="84">
        <v>397.51</v>
      </c>
      <c r="T305" s="91">
        <v>19609.321</v>
      </c>
      <c r="U305" s="127">
        <v>7.75</v>
      </c>
      <c r="V305" s="84">
        <v>53.576999999999998</v>
      </c>
      <c r="W305" s="91">
        <v>19958.492999999999</v>
      </c>
      <c r="X305" s="127">
        <v>7.8879999999999999</v>
      </c>
      <c r="Y305" s="84">
        <v>54.530999999999999</v>
      </c>
      <c r="Z305" s="91">
        <v>852.68899999999996</v>
      </c>
      <c r="AA305" s="127">
        <v>0.33700000000000002</v>
      </c>
      <c r="AB305" s="84">
        <v>2.33</v>
      </c>
      <c r="AC305" s="85">
        <v>18.708500000000001</v>
      </c>
      <c r="AD305" s="85">
        <v>51.62433</v>
      </c>
      <c r="AE305" s="86" t="s">
        <v>2639</v>
      </c>
      <c r="AF305" s="86" t="s">
        <v>2712</v>
      </c>
      <c r="AG305" s="78"/>
    </row>
    <row r="306" spans="1:33" ht="125.1" customHeight="1" x14ac:dyDescent="0.3">
      <c r="A306" s="113">
        <v>303</v>
      </c>
      <c r="B306" s="82" t="s">
        <v>1605</v>
      </c>
      <c r="C306" s="79" t="s">
        <v>2439</v>
      </c>
      <c r="D306" s="79" t="s">
        <v>2440</v>
      </c>
      <c r="E306" s="79" t="s">
        <v>1607</v>
      </c>
      <c r="F306" s="79" t="s">
        <v>1602</v>
      </c>
      <c r="G306" s="79" t="s">
        <v>1606</v>
      </c>
      <c r="H306" s="79" t="s">
        <v>1501</v>
      </c>
      <c r="I306" s="81" t="s">
        <v>1608</v>
      </c>
      <c r="J306" s="79" t="s">
        <v>29</v>
      </c>
      <c r="K306" s="117" t="s">
        <v>1609</v>
      </c>
      <c r="L306" s="82">
        <v>142801</v>
      </c>
      <c r="M306" s="83">
        <v>390</v>
      </c>
      <c r="N306" s="83">
        <v>928.20600000000002</v>
      </c>
      <c r="O306" s="127">
        <v>6.5</v>
      </c>
      <c r="P306" s="84">
        <v>2.536</v>
      </c>
      <c r="Q306" s="91">
        <v>4688.1570000000002</v>
      </c>
      <c r="R306" s="127">
        <v>32.83</v>
      </c>
      <c r="S306" s="84">
        <v>12.808999999999999</v>
      </c>
      <c r="T306" s="91">
        <v>861.09</v>
      </c>
      <c r="U306" s="127">
        <v>6.03</v>
      </c>
      <c r="V306" s="84">
        <v>2.3530000000000002</v>
      </c>
      <c r="W306" s="91"/>
      <c r="X306" s="127"/>
      <c r="Y306" s="84"/>
      <c r="Z306" s="91"/>
      <c r="AA306" s="127"/>
      <c r="AB306" s="84"/>
      <c r="AC306" s="85">
        <v>18.42915</v>
      </c>
      <c r="AD306" s="85">
        <v>51.659880000000001</v>
      </c>
      <c r="AE306" s="86" t="s">
        <v>2640</v>
      </c>
      <c r="AF306" s="86" t="s">
        <v>2713</v>
      </c>
      <c r="AG306" s="78"/>
    </row>
    <row r="307" spans="1:33" ht="125.1" customHeight="1" x14ac:dyDescent="0.3">
      <c r="A307" s="114">
        <v>304</v>
      </c>
      <c r="B307" s="82" t="s">
        <v>1610</v>
      </c>
      <c r="C307" s="79" t="s">
        <v>2441</v>
      </c>
      <c r="D307" s="79" t="s">
        <v>2442</v>
      </c>
      <c r="E307" s="79" t="s">
        <v>2443</v>
      </c>
      <c r="F307" s="79" t="s">
        <v>1602</v>
      </c>
      <c r="G307" s="79" t="s">
        <v>1606</v>
      </c>
      <c r="H307" s="79" t="s">
        <v>19</v>
      </c>
      <c r="I307" s="81" t="s">
        <v>1611</v>
      </c>
      <c r="J307" s="79" t="s">
        <v>29</v>
      </c>
      <c r="K307" s="117" t="s">
        <v>1612</v>
      </c>
      <c r="L307" s="82">
        <v>23530</v>
      </c>
      <c r="M307" s="83">
        <v>64</v>
      </c>
      <c r="N307" s="83">
        <v>341.185</v>
      </c>
      <c r="O307" s="127">
        <v>14.5</v>
      </c>
      <c r="P307" s="84">
        <v>0.93200000000000005</v>
      </c>
      <c r="Q307" s="91">
        <v>1200.03</v>
      </c>
      <c r="R307" s="127">
        <v>51</v>
      </c>
      <c r="S307" s="84">
        <v>3.2789999999999999</v>
      </c>
      <c r="T307" s="91">
        <v>470.6</v>
      </c>
      <c r="U307" s="127">
        <v>20</v>
      </c>
      <c r="V307" s="84">
        <v>1.286</v>
      </c>
      <c r="W307" s="91"/>
      <c r="X307" s="127"/>
      <c r="Y307" s="84"/>
      <c r="Z307" s="91"/>
      <c r="AA307" s="127"/>
      <c r="AB307" s="84"/>
      <c r="AC307" s="85">
        <v>18.485900000000001</v>
      </c>
      <c r="AD307" s="85">
        <v>51.692419999999998</v>
      </c>
      <c r="AE307" s="86" t="s">
        <v>2641</v>
      </c>
      <c r="AF307" s="86" t="s">
        <v>2714</v>
      </c>
      <c r="AG307" s="78"/>
    </row>
    <row r="308" spans="1:33" ht="125.1" customHeight="1" x14ac:dyDescent="0.3">
      <c r="A308" s="113">
        <v>305</v>
      </c>
      <c r="B308" s="82" t="s">
        <v>1613</v>
      </c>
      <c r="C308" s="79" t="s">
        <v>2169</v>
      </c>
      <c r="D308" s="79" t="s">
        <v>2444</v>
      </c>
      <c r="E308" s="79" t="s">
        <v>1614</v>
      </c>
      <c r="F308" s="79" t="s">
        <v>1602</v>
      </c>
      <c r="G308" s="79" t="s">
        <v>29</v>
      </c>
      <c r="H308" s="79" t="s">
        <v>19</v>
      </c>
      <c r="I308" s="81" t="s">
        <v>1615</v>
      </c>
      <c r="J308" s="79" t="s">
        <v>1616</v>
      </c>
      <c r="K308" s="117" t="s">
        <v>1617</v>
      </c>
      <c r="L308" s="82">
        <v>159845</v>
      </c>
      <c r="M308" s="83">
        <v>437</v>
      </c>
      <c r="N308" s="83">
        <v>503.512</v>
      </c>
      <c r="O308" s="127">
        <v>3.15</v>
      </c>
      <c r="P308" s="84">
        <v>1.3759999999999999</v>
      </c>
      <c r="Q308" s="91">
        <v>5234.924</v>
      </c>
      <c r="R308" s="127">
        <v>32.75</v>
      </c>
      <c r="S308" s="84">
        <v>14.303000000000001</v>
      </c>
      <c r="T308" s="91">
        <v>935.09299999999996</v>
      </c>
      <c r="U308" s="127">
        <v>5.85</v>
      </c>
      <c r="V308" s="84">
        <v>2.5550000000000002</v>
      </c>
      <c r="W308" s="91"/>
      <c r="X308" s="127"/>
      <c r="Y308" s="84"/>
      <c r="Z308" s="91"/>
      <c r="AA308" s="127"/>
      <c r="AB308" s="84"/>
      <c r="AC308" s="85">
        <v>18.630980000000001</v>
      </c>
      <c r="AD308" s="85">
        <v>51.717059999999996</v>
      </c>
      <c r="AE308" s="86" t="s">
        <v>2642</v>
      </c>
      <c r="AF308" s="86" t="s">
        <v>2445</v>
      </c>
      <c r="AG308" s="78"/>
    </row>
    <row r="309" spans="1:33" ht="125.1" customHeight="1" x14ac:dyDescent="0.3">
      <c r="A309" s="114">
        <v>306</v>
      </c>
      <c r="B309" s="82" t="s">
        <v>1618</v>
      </c>
      <c r="C309" s="79" t="s">
        <v>2446</v>
      </c>
      <c r="D309" s="79" t="s">
        <v>2447</v>
      </c>
      <c r="E309" s="79" t="s">
        <v>1619</v>
      </c>
      <c r="F309" s="79" t="s">
        <v>1602</v>
      </c>
      <c r="G309" s="79" t="s">
        <v>29</v>
      </c>
      <c r="H309" s="79" t="s">
        <v>1620</v>
      </c>
      <c r="I309" s="81" t="s">
        <v>1621</v>
      </c>
      <c r="J309" s="79" t="s">
        <v>29</v>
      </c>
      <c r="K309" s="117" t="s">
        <v>1622</v>
      </c>
      <c r="L309" s="82">
        <v>2979</v>
      </c>
      <c r="M309" s="83">
        <v>8</v>
      </c>
      <c r="N309" s="83">
        <v>14.15</v>
      </c>
      <c r="O309" s="127">
        <v>4.75</v>
      </c>
      <c r="P309" s="84">
        <v>3.9E-2</v>
      </c>
      <c r="Q309" s="91">
        <v>104.265</v>
      </c>
      <c r="R309" s="127">
        <v>34.997</v>
      </c>
      <c r="S309" s="84">
        <v>0.28499999999999998</v>
      </c>
      <c r="T309" s="91">
        <v>36.344000000000001</v>
      </c>
      <c r="U309" s="127">
        <v>12.199</v>
      </c>
      <c r="V309" s="84">
        <v>9.9000000000000005E-2</v>
      </c>
      <c r="W309" s="91"/>
      <c r="X309" s="127"/>
      <c r="Y309" s="84"/>
      <c r="Z309" s="91"/>
      <c r="AA309" s="127"/>
      <c r="AB309" s="84"/>
      <c r="AC309" s="85">
        <v>18.646170000000001</v>
      </c>
      <c r="AD309" s="85">
        <v>51.788139999999999</v>
      </c>
      <c r="AE309" s="86" t="s">
        <v>2643</v>
      </c>
      <c r="AF309" s="86" t="s">
        <v>2448</v>
      </c>
      <c r="AG309" s="78"/>
    </row>
    <row r="310" spans="1:33" ht="125.1" customHeight="1" x14ac:dyDescent="0.3">
      <c r="A310" s="113">
        <v>307</v>
      </c>
      <c r="B310" s="82" t="s">
        <v>1623</v>
      </c>
      <c r="C310" s="79" t="s">
        <v>2170</v>
      </c>
      <c r="D310" s="79" t="s">
        <v>2449</v>
      </c>
      <c r="E310" s="79" t="s">
        <v>1625</v>
      </c>
      <c r="F310" s="89" t="s">
        <v>1602</v>
      </c>
      <c r="G310" s="89" t="s">
        <v>1624</v>
      </c>
      <c r="H310" s="89" t="s">
        <v>19</v>
      </c>
      <c r="I310" s="81" t="s">
        <v>1626</v>
      </c>
      <c r="J310" s="89" t="s">
        <v>29</v>
      </c>
      <c r="K310" s="117" t="s">
        <v>1627</v>
      </c>
      <c r="L310" s="82">
        <v>176679</v>
      </c>
      <c r="M310" s="83">
        <v>483</v>
      </c>
      <c r="N310" s="83">
        <v>586.57399999999996</v>
      </c>
      <c r="O310" s="127">
        <v>3.32</v>
      </c>
      <c r="P310" s="84">
        <v>1.603</v>
      </c>
      <c r="Q310" s="91">
        <v>6227.9350000000004</v>
      </c>
      <c r="R310" s="127">
        <v>35.25</v>
      </c>
      <c r="S310" s="84">
        <v>17.015999999999998</v>
      </c>
      <c r="T310" s="91">
        <v>1042.4059999999999</v>
      </c>
      <c r="U310" s="127">
        <v>5.9</v>
      </c>
      <c r="V310" s="84">
        <v>2.8479999999999999</v>
      </c>
      <c r="W310" s="91"/>
      <c r="X310" s="127"/>
      <c r="Y310" s="84"/>
      <c r="Z310" s="91"/>
      <c r="AA310" s="127"/>
      <c r="AB310" s="84"/>
      <c r="AC310" s="85">
        <v>18.600000000000001</v>
      </c>
      <c r="AD310" s="85">
        <v>51.411499999999997</v>
      </c>
      <c r="AE310" s="86" t="s">
        <v>2644</v>
      </c>
      <c r="AF310" s="86" t="s">
        <v>2709</v>
      </c>
      <c r="AG310" s="78"/>
    </row>
    <row r="311" spans="1:33" ht="125.1" customHeight="1" x14ac:dyDescent="0.3">
      <c r="A311" s="114">
        <v>308</v>
      </c>
      <c r="B311" s="82" t="s">
        <v>1628</v>
      </c>
      <c r="C311" s="79" t="s">
        <v>2171</v>
      </c>
      <c r="D311" s="79" t="s">
        <v>2450</v>
      </c>
      <c r="E311" s="79" t="s">
        <v>2371</v>
      </c>
      <c r="F311" s="89" t="s">
        <v>1602</v>
      </c>
      <c r="G311" s="89" t="s">
        <v>1624</v>
      </c>
      <c r="H311" s="89" t="s">
        <v>19</v>
      </c>
      <c r="I311" s="81" t="s">
        <v>1629</v>
      </c>
      <c r="J311" s="89" t="s">
        <v>29</v>
      </c>
      <c r="K311" s="117" t="s">
        <v>1627</v>
      </c>
      <c r="L311" s="82">
        <v>8310</v>
      </c>
      <c r="M311" s="83">
        <v>23</v>
      </c>
      <c r="N311" s="83">
        <v>63.338999999999999</v>
      </c>
      <c r="O311" s="127">
        <v>7.6239999999999997</v>
      </c>
      <c r="P311" s="84">
        <v>0.17299999999999999</v>
      </c>
      <c r="Q311" s="91">
        <v>533.91800000000001</v>
      </c>
      <c r="R311" s="127">
        <v>64.263999999999996</v>
      </c>
      <c r="S311" s="84">
        <v>1.4590000000000001</v>
      </c>
      <c r="T311" s="91">
        <v>81.712000000000003</v>
      </c>
      <c r="U311" s="127">
        <v>9.8350000000000009</v>
      </c>
      <c r="V311" s="84">
        <v>0.223</v>
      </c>
      <c r="W311" s="91"/>
      <c r="X311" s="127"/>
      <c r="Y311" s="84"/>
      <c r="Z311" s="91"/>
      <c r="AA311" s="127"/>
      <c r="AB311" s="84"/>
      <c r="AC311" s="85">
        <v>18.6465</v>
      </c>
      <c r="AD311" s="85">
        <v>51.383670000000002</v>
      </c>
      <c r="AE311" s="86" t="s">
        <v>2646</v>
      </c>
      <c r="AF311" s="86" t="s">
        <v>2710</v>
      </c>
      <c r="AG311" s="78"/>
    </row>
    <row r="312" spans="1:33" ht="125.1" customHeight="1" x14ac:dyDescent="0.3">
      <c r="A312" s="113">
        <v>309</v>
      </c>
      <c r="B312" s="82" t="s">
        <v>1630</v>
      </c>
      <c r="C312" s="79" t="s">
        <v>2172</v>
      </c>
      <c r="D312" s="79" t="s">
        <v>2451</v>
      </c>
      <c r="E312" s="79" t="s">
        <v>1632</v>
      </c>
      <c r="F312" s="79" t="s">
        <v>1602</v>
      </c>
      <c r="G312" s="79" t="s">
        <v>1631</v>
      </c>
      <c r="H312" s="79" t="s">
        <v>19</v>
      </c>
      <c r="I312" s="81" t="s">
        <v>1633</v>
      </c>
      <c r="J312" s="79" t="s">
        <v>29</v>
      </c>
      <c r="K312" s="117" t="s">
        <v>1634</v>
      </c>
      <c r="L312" s="82">
        <v>39336</v>
      </c>
      <c r="M312" s="83">
        <v>107</v>
      </c>
      <c r="N312" s="83">
        <v>263.15800000000002</v>
      </c>
      <c r="O312" s="127">
        <v>6.69</v>
      </c>
      <c r="P312" s="84">
        <v>0.71899999999999997</v>
      </c>
      <c r="Q312" s="91">
        <v>2120.21</v>
      </c>
      <c r="R312" s="127">
        <v>53.898000000000003</v>
      </c>
      <c r="S312" s="84">
        <v>5.7930000000000001</v>
      </c>
      <c r="T312" s="91">
        <v>396.50700000000001</v>
      </c>
      <c r="U312" s="127">
        <v>10.08</v>
      </c>
      <c r="V312" s="84">
        <v>1.083</v>
      </c>
      <c r="W312" s="91"/>
      <c r="X312" s="127"/>
      <c r="Y312" s="84"/>
      <c r="Z312" s="91"/>
      <c r="AA312" s="127"/>
      <c r="AB312" s="84"/>
      <c r="AC312" s="85">
        <v>18.836500000000001</v>
      </c>
      <c r="AD312" s="85">
        <v>51.465170000000001</v>
      </c>
      <c r="AE312" s="86" t="s">
        <v>2645</v>
      </c>
      <c r="AF312" s="86" t="s">
        <v>2705</v>
      </c>
      <c r="AG312" s="78"/>
    </row>
    <row r="313" spans="1:33" ht="125.1" customHeight="1" x14ac:dyDescent="0.3">
      <c r="A313" s="114">
        <v>310</v>
      </c>
      <c r="B313" s="82" t="s">
        <v>1635</v>
      </c>
      <c r="C313" s="79" t="s">
        <v>2173</v>
      </c>
      <c r="D313" s="79" t="s">
        <v>2452</v>
      </c>
      <c r="E313" s="79" t="s">
        <v>2372</v>
      </c>
      <c r="F313" s="79" t="s">
        <v>1602</v>
      </c>
      <c r="G313" s="79" t="s">
        <v>1631</v>
      </c>
      <c r="H313" s="79" t="s">
        <v>19</v>
      </c>
      <c r="I313" s="81" t="s">
        <v>1636</v>
      </c>
      <c r="J313" s="79" t="s">
        <v>29</v>
      </c>
      <c r="K313" s="117" t="s">
        <v>1637</v>
      </c>
      <c r="L313" s="82">
        <v>1140</v>
      </c>
      <c r="M313" s="83">
        <v>3</v>
      </c>
      <c r="N313" s="83">
        <v>16.564</v>
      </c>
      <c r="O313" s="127">
        <v>14.552</v>
      </c>
      <c r="P313" s="84">
        <v>4.4999999999999998E-2</v>
      </c>
      <c r="Q313" s="91">
        <v>99.18</v>
      </c>
      <c r="R313" s="127">
        <v>87.132999999999996</v>
      </c>
      <c r="S313" s="84">
        <v>0.27100000000000002</v>
      </c>
      <c r="T313" s="91">
        <v>22.161999999999999</v>
      </c>
      <c r="U313" s="127">
        <v>19.47</v>
      </c>
      <c r="V313" s="84">
        <v>6.0999999999999999E-2</v>
      </c>
      <c r="W313" s="91"/>
      <c r="X313" s="127"/>
      <c r="Y313" s="84"/>
      <c r="Z313" s="91"/>
      <c r="AA313" s="127"/>
      <c r="AB313" s="84"/>
      <c r="AC313" s="85">
        <v>18.763000000000002</v>
      </c>
      <c r="AD313" s="85">
        <v>51.392829999999996</v>
      </c>
      <c r="AE313" s="86" t="s">
        <v>2701</v>
      </c>
      <c r="AF313" s="86" t="s">
        <v>2704</v>
      </c>
      <c r="AG313" s="78"/>
    </row>
    <row r="314" spans="1:33" ht="125.1" customHeight="1" x14ac:dyDescent="0.3">
      <c r="A314" s="113">
        <v>311</v>
      </c>
      <c r="B314" s="82" t="s">
        <v>1638</v>
      </c>
      <c r="C314" s="79" t="s">
        <v>2453</v>
      </c>
      <c r="D314" s="79" t="s">
        <v>2454</v>
      </c>
      <c r="E314" s="79" t="s">
        <v>2373</v>
      </c>
      <c r="F314" s="79" t="s">
        <v>1602</v>
      </c>
      <c r="G314" s="79" t="s">
        <v>1639</v>
      </c>
      <c r="H314" s="79" t="s">
        <v>19</v>
      </c>
      <c r="I314" s="81" t="s">
        <v>1640</v>
      </c>
      <c r="J314" s="79" t="s">
        <v>29</v>
      </c>
      <c r="K314" s="117" t="s">
        <v>1641</v>
      </c>
      <c r="L314" s="82">
        <v>7833</v>
      </c>
      <c r="M314" s="91">
        <v>21</v>
      </c>
      <c r="N314" s="91">
        <v>44.960999999999999</v>
      </c>
      <c r="O314" s="127">
        <v>5.74</v>
      </c>
      <c r="P314" s="84">
        <v>0.123</v>
      </c>
      <c r="Q314" s="91">
        <v>354.83499999999998</v>
      </c>
      <c r="R314" s="127">
        <v>45.302999999999997</v>
      </c>
      <c r="S314" s="84">
        <v>0.96899999999999997</v>
      </c>
      <c r="T314" s="91">
        <v>39.164999999999999</v>
      </c>
      <c r="U314" s="127">
        <v>5</v>
      </c>
      <c r="V314" s="84">
        <v>0.107</v>
      </c>
      <c r="W314" s="91"/>
      <c r="X314" s="127"/>
      <c r="Y314" s="84"/>
      <c r="Z314" s="91"/>
      <c r="AA314" s="127"/>
      <c r="AB314" s="84"/>
      <c r="AC314" s="85">
        <v>18.63317</v>
      </c>
      <c r="AD314" s="85">
        <v>51.461669999999998</v>
      </c>
      <c r="AE314" s="86" t="s">
        <v>2702</v>
      </c>
      <c r="AF314" s="86" t="s">
        <v>2700</v>
      </c>
      <c r="AG314" s="78"/>
    </row>
    <row r="315" spans="1:33" ht="125.1" customHeight="1" x14ac:dyDescent="0.3">
      <c r="A315" s="114">
        <v>312</v>
      </c>
      <c r="B315" s="82" t="s">
        <v>1642</v>
      </c>
      <c r="C315" s="79" t="s">
        <v>2455</v>
      </c>
      <c r="D315" s="79" t="s">
        <v>1643</v>
      </c>
      <c r="E315" s="79" t="s">
        <v>2374</v>
      </c>
      <c r="F315" s="79" t="s">
        <v>1602</v>
      </c>
      <c r="G315" s="79" t="s">
        <v>1631</v>
      </c>
      <c r="H315" s="79" t="s">
        <v>19</v>
      </c>
      <c r="I315" s="81" t="s">
        <v>1644</v>
      </c>
      <c r="J315" s="79" t="s">
        <v>29</v>
      </c>
      <c r="K315" s="117" t="s">
        <v>1634</v>
      </c>
      <c r="L315" s="82">
        <v>1258</v>
      </c>
      <c r="M315" s="83">
        <v>3</v>
      </c>
      <c r="N315" s="83">
        <v>8.19</v>
      </c>
      <c r="O315" s="127">
        <v>6.5049999999999999</v>
      </c>
      <c r="P315" s="84">
        <v>2.1999999999999999E-2</v>
      </c>
      <c r="Q315" s="91">
        <v>81.266999999999996</v>
      </c>
      <c r="R315" s="127">
        <v>64.546999999999997</v>
      </c>
      <c r="S315" s="84">
        <v>0.222</v>
      </c>
      <c r="T315" s="91">
        <v>27.675999999999998</v>
      </c>
      <c r="U315" s="127">
        <v>21.981999999999999</v>
      </c>
      <c r="V315" s="84">
        <v>7.5999999999999998E-2</v>
      </c>
      <c r="W315" s="91"/>
      <c r="X315" s="127"/>
      <c r="Y315" s="84"/>
      <c r="Z315" s="91"/>
      <c r="AA315" s="127"/>
      <c r="AB315" s="84"/>
      <c r="AC315" s="85">
        <v>18.834779999999999</v>
      </c>
      <c r="AD315" s="85">
        <v>51.472279999999998</v>
      </c>
      <c r="AE315" s="86" t="s">
        <v>2703</v>
      </c>
      <c r="AF315" s="86" t="s">
        <v>2708</v>
      </c>
      <c r="AG315" s="78"/>
    </row>
    <row r="316" spans="1:33" ht="125.1" customHeight="1" x14ac:dyDescent="0.3">
      <c r="A316" s="113">
        <v>313</v>
      </c>
      <c r="B316" s="82" t="s">
        <v>1645</v>
      </c>
      <c r="C316" s="79" t="s">
        <v>2456</v>
      </c>
      <c r="D316" s="79" t="s">
        <v>2283</v>
      </c>
      <c r="E316" s="79" t="s">
        <v>1646</v>
      </c>
      <c r="F316" s="79" t="s">
        <v>1602</v>
      </c>
      <c r="G316" s="79" t="s">
        <v>1601</v>
      </c>
      <c r="H316" s="79" t="s">
        <v>19</v>
      </c>
      <c r="I316" s="81" t="s">
        <v>1647</v>
      </c>
      <c r="J316" s="79" t="s">
        <v>1571</v>
      </c>
      <c r="K316" s="117" t="s">
        <v>1648</v>
      </c>
      <c r="L316" s="82">
        <v>6107</v>
      </c>
      <c r="M316" s="83">
        <v>17</v>
      </c>
      <c r="N316" s="83">
        <v>124.155</v>
      </c>
      <c r="O316" s="127">
        <v>20.324999999999999</v>
      </c>
      <c r="P316" s="84">
        <v>0.33900000000000002</v>
      </c>
      <c r="Q316" s="91">
        <v>10.443</v>
      </c>
      <c r="R316" s="127">
        <v>1.71</v>
      </c>
      <c r="S316" s="84">
        <v>2.9000000000000001E-2</v>
      </c>
      <c r="T316" s="91">
        <v>3.1760000000000002</v>
      </c>
      <c r="U316" s="127">
        <v>0.52</v>
      </c>
      <c r="V316" s="84">
        <v>8.9999999999999993E-3</v>
      </c>
      <c r="W316" s="91"/>
      <c r="X316" s="127"/>
      <c r="Y316" s="84"/>
      <c r="Z316" s="91"/>
      <c r="AA316" s="127"/>
      <c r="AB316" s="84"/>
      <c r="AC316" s="85">
        <v>18.668500000000002</v>
      </c>
      <c r="AD316" s="85">
        <v>51.649830000000001</v>
      </c>
      <c r="AE316" s="86" t="s">
        <v>2706</v>
      </c>
      <c r="AF316" s="86" t="s">
        <v>2707</v>
      </c>
      <c r="AG316" s="78"/>
    </row>
    <row r="317" spans="1:33" ht="125.1" customHeight="1" x14ac:dyDescent="0.3">
      <c r="A317" s="114">
        <v>314</v>
      </c>
      <c r="B317" s="82" t="s">
        <v>1649</v>
      </c>
      <c r="C317" s="79" t="s">
        <v>2457</v>
      </c>
      <c r="D317" s="79" t="s">
        <v>2458</v>
      </c>
      <c r="E317" s="79" t="s">
        <v>2375</v>
      </c>
      <c r="F317" s="79" t="s">
        <v>1602</v>
      </c>
      <c r="G317" s="79" t="s">
        <v>29</v>
      </c>
      <c r="H317" s="79" t="s">
        <v>19</v>
      </c>
      <c r="I317" s="81" t="s">
        <v>1650</v>
      </c>
      <c r="J317" s="79" t="s">
        <v>29</v>
      </c>
      <c r="K317" s="117" t="s">
        <v>1651</v>
      </c>
      <c r="L317" s="82">
        <v>6423</v>
      </c>
      <c r="M317" s="83">
        <v>18</v>
      </c>
      <c r="N317" s="83">
        <v>60.697000000000003</v>
      </c>
      <c r="O317" s="127">
        <v>9.4499999999999993</v>
      </c>
      <c r="P317" s="84">
        <v>0.16600000000000001</v>
      </c>
      <c r="Q317" s="91">
        <v>409.78699999999998</v>
      </c>
      <c r="R317" s="127">
        <v>63.796999999999997</v>
      </c>
      <c r="S317" s="84">
        <v>1.1200000000000001</v>
      </c>
      <c r="T317" s="91">
        <v>101.483</v>
      </c>
      <c r="U317" s="127">
        <v>15.798999999999999</v>
      </c>
      <c r="V317" s="84">
        <v>0.27700000000000002</v>
      </c>
      <c r="W317" s="91"/>
      <c r="X317" s="127"/>
      <c r="Y317" s="84"/>
      <c r="Z317" s="91"/>
      <c r="AA317" s="127"/>
      <c r="AB317" s="84"/>
      <c r="AC317" s="85">
        <v>18.815329999999999</v>
      </c>
      <c r="AD317" s="85">
        <v>51.72983</v>
      </c>
      <c r="AE317" s="86" t="s">
        <v>2459</v>
      </c>
      <c r="AF317" s="86" t="s">
        <v>2460</v>
      </c>
      <c r="AG317" s="78"/>
    </row>
    <row r="318" spans="1:33" ht="125.1" customHeight="1" x14ac:dyDescent="0.3">
      <c r="A318" s="113">
        <v>315</v>
      </c>
      <c r="B318" s="82" t="s">
        <v>1652</v>
      </c>
      <c r="C318" s="79" t="s">
        <v>2461</v>
      </c>
      <c r="D318" s="79" t="s">
        <v>2462</v>
      </c>
      <c r="E318" s="79" t="s">
        <v>2376</v>
      </c>
      <c r="F318" s="79" t="s">
        <v>1602</v>
      </c>
      <c r="G318" s="79" t="s">
        <v>1601</v>
      </c>
      <c r="H318" s="89" t="s">
        <v>19</v>
      </c>
      <c r="I318" s="81" t="s">
        <v>1653</v>
      </c>
      <c r="J318" s="89" t="s">
        <v>29</v>
      </c>
      <c r="K318" s="117" t="s">
        <v>1654</v>
      </c>
      <c r="L318" s="82">
        <v>12383</v>
      </c>
      <c r="M318" s="83">
        <v>34</v>
      </c>
      <c r="N318" s="83">
        <v>65.507999999999996</v>
      </c>
      <c r="O318" s="127">
        <v>5.2910000000000004</v>
      </c>
      <c r="P318" s="84">
        <v>0.17899999999999999</v>
      </c>
      <c r="Q318" s="91">
        <v>959.70399999999995</v>
      </c>
      <c r="R318" s="127">
        <v>77.509</v>
      </c>
      <c r="S318" s="84">
        <v>2.6219999999999999</v>
      </c>
      <c r="T318" s="91">
        <v>72.317999999999998</v>
      </c>
      <c r="U318" s="127">
        <v>5.8410000000000002</v>
      </c>
      <c r="V318" s="84">
        <v>0.19800000000000001</v>
      </c>
      <c r="W318" s="91"/>
      <c r="X318" s="127"/>
      <c r="Y318" s="84"/>
      <c r="Z318" s="91"/>
      <c r="AA318" s="127"/>
      <c r="AB318" s="84"/>
      <c r="AC318" s="85">
        <v>18.828220000000002</v>
      </c>
      <c r="AD318" s="85">
        <v>51.602780000000003</v>
      </c>
      <c r="AE318" s="86" t="s">
        <v>2647</v>
      </c>
      <c r="AF318" s="86" t="s">
        <v>2463</v>
      </c>
      <c r="AG318" s="78"/>
    </row>
    <row r="319" spans="1:33" ht="125.1" customHeight="1" x14ac:dyDescent="0.3">
      <c r="A319" s="114">
        <v>316</v>
      </c>
      <c r="B319" s="82" t="s">
        <v>1655</v>
      </c>
      <c r="C319" s="79" t="s">
        <v>2174</v>
      </c>
      <c r="D319" s="92" t="s">
        <v>1656</v>
      </c>
      <c r="E319" s="92" t="s">
        <v>2377</v>
      </c>
      <c r="F319" s="79" t="s">
        <v>1602</v>
      </c>
      <c r="G319" s="79" t="s">
        <v>1639</v>
      </c>
      <c r="H319" s="79" t="s">
        <v>19</v>
      </c>
      <c r="I319" s="81" t="s">
        <v>1657</v>
      </c>
      <c r="J319" s="79" t="s">
        <v>29</v>
      </c>
      <c r="K319" s="117" t="s">
        <v>1641</v>
      </c>
      <c r="L319" s="82">
        <v>3206</v>
      </c>
      <c r="M319" s="91">
        <v>9</v>
      </c>
      <c r="N319" s="91">
        <v>33.662999999999997</v>
      </c>
      <c r="O319" s="127">
        <v>10.499000000000001</v>
      </c>
      <c r="P319" s="84">
        <v>9.1999999999999998E-2</v>
      </c>
      <c r="Q319" s="91">
        <v>398.50599999999997</v>
      </c>
      <c r="R319" s="127">
        <v>124.294</v>
      </c>
      <c r="S319" s="84">
        <v>1.089</v>
      </c>
      <c r="T319" s="91">
        <v>89.447000000000003</v>
      </c>
      <c r="U319" s="127">
        <v>27.898</v>
      </c>
      <c r="V319" s="84">
        <v>0.24399999999999999</v>
      </c>
      <c r="W319" s="91"/>
      <c r="X319" s="127"/>
      <c r="Y319" s="84"/>
      <c r="Z319" s="91"/>
      <c r="AA319" s="127"/>
      <c r="AB319" s="84"/>
      <c r="AC319" s="85">
        <v>18.65344</v>
      </c>
      <c r="AD319" s="85">
        <v>51.527799999999999</v>
      </c>
      <c r="AE319" s="86" t="s">
        <v>2648</v>
      </c>
      <c r="AF319" s="86" t="s">
        <v>2464</v>
      </c>
      <c r="AG319" s="78"/>
    </row>
    <row r="320" spans="1:33" ht="125.1" customHeight="1" x14ac:dyDescent="0.3">
      <c r="A320" s="113">
        <v>317</v>
      </c>
      <c r="B320" s="82" t="s">
        <v>1658</v>
      </c>
      <c r="C320" s="79" t="s">
        <v>2175</v>
      </c>
      <c r="D320" s="79" t="s">
        <v>2465</v>
      </c>
      <c r="E320" s="79" t="s">
        <v>1659</v>
      </c>
      <c r="F320" s="89" t="s">
        <v>1602</v>
      </c>
      <c r="G320" s="89" t="s">
        <v>1660</v>
      </c>
      <c r="H320" s="89" t="s">
        <v>19</v>
      </c>
      <c r="I320" s="81" t="s">
        <v>1661</v>
      </c>
      <c r="J320" s="79" t="s">
        <v>1616</v>
      </c>
      <c r="K320" s="117" t="s">
        <v>1662</v>
      </c>
      <c r="L320" s="82">
        <v>31166</v>
      </c>
      <c r="M320" s="83">
        <v>85</v>
      </c>
      <c r="N320" s="83">
        <v>872.64800000000002</v>
      </c>
      <c r="O320" s="127">
        <v>28.001000000000001</v>
      </c>
      <c r="P320" s="84">
        <v>2.3839999999999999</v>
      </c>
      <c r="Q320" s="91">
        <v>1402.47</v>
      </c>
      <c r="R320" s="127">
        <v>45.002000000000002</v>
      </c>
      <c r="S320" s="84">
        <v>3.8319999999999999</v>
      </c>
      <c r="T320" s="91">
        <v>623.32000000000005</v>
      </c>
      <c r="U320" s="127">
        <v>20.001000000000001</v>
      </c>
      <c r="V320" s="84">
        <v>1.7030000000000001</v>
      </c>
      <c r="W320" s="91"/>
      <c r="X320" s="127"/>
      <c r="Y320" s="84"/>
      <c r="Z320" s="91"/>
      <c r="AA320" s="127"/>
      <c r="AB320" s="84"/>
      <c r="AC320" s="85">
        <v>18.492170000000002</v>
      </c>
      <c r="AD320" s="85">
        <v>51.787579999999998</v>
      </c>
      <c r="AE320" s="86" t="s">
        <v>2649</v>
      </c>
      <c r="AF320" s="86" t="s">
        <v>2466</v>
      </c>
      <c r="AG320" s="78"/>
    </row>
    <row r="321" spans="1:33" ht="125.1" customHeight="1" x14ac:dyDescent="0.3">
      <c r="A321" s="114">
        <v>318</v>
      </c>
      <c r="B321" s="82" t="s">
        <v>1663</v>
      </c>
      <c r="C321" s="79" t="s">
        <v>2176</v>
      </c>
      <c r="D321" s="79" t="s">
        <v>1664</v>
      </c>
      <c r="E321" s="79" t="s">
        <v>1666</v>
      </c>
      <c r="F321" s="79" t="s">
        <v>1602</v>
      </c>
      <c r="G321" s="79" t="s">
        <v>1665</v>
      </c>
      <c r="H321" s="79" t="s">
        <v>1501</v>
      </c>
      <c r="I321" s="81" t="s">
        <v>1667</v>
      </c>
      <c r="J321" s="79" t="s">
        <v>29</v>
      </c>
      <c r="K321" s="117" t="s">
        <v>1668</v>
      </c>
      <c r="L321" s="82">
        <v>52851</v>
      </c>
      <c r="M321" s="83">
        <v>144</v>
      </c>
      <c r="N321" s="83">
        <v>327.67599999999999</v>
      </c>
      <c r="O321" s="127">
        <v>6.2</v>
      </c>
      <c r="P321" s="84">
        <v>0.89500000000000002</v>
      </c>
      <c r="Q321" s="91">
        <v>2959.6559999999999</v>
      </c>
      <c r="R321" s="127">
        <v>56.000999999999998</v>
      </c>
      <c r="S321" s="84">
        <v>8.0860000000000003</v>
      </c>
      <c r="T321" s="91">
        <v>415.40899999999999</v>
      </c>
      <c r="U321" s="127">
        <v>7.86</v>
      </c>
      <c r="V321" s="84">
        <v>1.135</v>
      </c>
      <c r="W321" s="91"/>
      <c r="X321" s="127"/>
      <c r="Y321" s="84"/>
      <c r="Z321" s="91"/>
      <c r="AA321" s="127"/>
      <c r="AB321" s="84"/>
      <c r="AC321" s="85">
        <v>18.628609999999998</v>
      </c>
      <c r="AD321" s="85">
        <v>51.607779999999998</v>
      </c>
      <c r="AE321" s="86" t="s">
        <v>2650</v>
      </c>
      <c r="AF321" s="86" t="s">
        <v>2467</v>
      </c>
      <c r="AG321" s="78"/>
    </row>
    <row r="322" spans="1:33" ht="125.1" customHeight="1" x14ac:dyDescent="0.3">
      <c r="A322" s="113">
        <v>319</v>
      </c>
      <c r="B322" s="82" t="s">
        <v>1669</v>
      </c>
      <c r="C322" s="79" t="s">
        <v>2468</v>
      </c>
      <c r="D322" s="79" t="s">
        <v>1670</v>
      </c>
      <c r="E322" s="79" t="s">
        <v>1666</v>
      </c>
      <c r="F322" s="79" t="s">
        <v>1602</v>
      </c>
      <c r="G322" s="79" t="s">
        <v>1665</v>
      </c>
      <c r="H322" s="79" t="s">
        <v>1671</v>
      </c>
      <c r="I322" s="81" t="s">
        <v>1672</v>
      </c>
      <c r="J322" s="79" t="s">
        <v>29</v>
      </c>
      <c r="K322" s="117" t="s">
        <v>1673</v>
      </c>
      <c r="L322" s="82">
        <v>895</v>
      </c>
      <c r="M322" s="83">
        <v>2</v>
      </c>
      <c r="N322" s="83">
        <v>8.2590000000000003</v>
      </c>
      <c r="O322" s="127">
        <v>9.2100000000000009</v>
      </c>
      <c r="P322" s="84">
        <v>2.3E-2</v>
      </c>
      <c r="Q322" s="91">
        <v>53.017000000000003</v>
      </c>
      <c r="R322" s="127">
        <v>59.125</v>
      </c>
      <c r="S322" s="84">
        <v>0.14499999999999999</v>
      </c>
      <c r="T322" s="91">
        <v>14.988</v>
      </c>
      <c r="U322" s="127">
        <v>16.715</v>
      </c>
      <c r="V322" s="84">
        <v>4.1000000000000002E-2</v>
      </c>
      <c r="W322" s="91"/>
      <c r="X322" s="127"/>
      <c r="Y322" s="84"/>
      <c r="Z322" s="91"/>
      <c r="AA322" s="127"/>
      <c r="AB322" s="84"/>
      <c r="AC322" s="85">
        <v>18.543890000000001</v>
      </c>
      <c r="AD322" s="85">
        <v>51.6325</v>
      </c>
      <c r="AE322" s="86" t="s">
        <v>2651</v>
      </c>
      <c r="AF322" s="86" t="s">
        <v>2469</v>
      </c>
      <c r="AG322" s="78"/>
    </row>
    <row r="323" spans="1:33" ht="125.1" customHeight="1" x14ac:dyDescent="0.3">
      <c r="A323" s="114">
        <v>320</v>
      </c>
      <c r="B323" s="82" t="s">
        <v>1674</v>
      </c>
      <c r="C323" s="79" t="s">
        <v>2470</v>
      </c>
      <c r="D323" s="79" t="s">
        <v>2471</v>
      </c>
      <c r="E323" s="79" t="s">
        <v>2472</v>
      </c>
      <c r="F323" s="79" t="s">
        <v>1602</v>
      </c>
      <c r="G323" s="79" t="s">
        <v>1631</v>
      </c>
      <c r="H323" s="79" t="s">
        <v>19</v>
      </c>
      <c r="I323" s="81" t="s">
        <v>1675</v>
      </c>
      <c r="J323" s="79" t="s">
        <v>29</v>
      </c>
      <c r="K323" s="117" t="s">
        <v>1676</v>
      </c>
      <c r="L323" s="82">
        <v>627</v>
      </c>
      <c r="M323" s="83">
        <v>2</v>
      </c>
      <c r="N323" s="83">
        <v>7.4109999999999996</v>
      </c>
      <c r="O323" s="127">
        <v>11.840999999999999</v>
      </c>
      <c r="P323" s="84">
        <v>0.02</v>
      </c>
      <c r="Q323" s="91">
        <v>53.451999999999998</v>
      </c>
      <c r="R323" s="127">
        <v>85.406000000000006</v>
      </c>
      <c r="S323" s="84">
        <v>0.14599999999999999</v>
      </c>
      <c r="T323" s="91">
        <v>10.534000000000001</v>
      </c>
      <c r="U323" s="127">
        <v>16.831</v>
      </c>
      <c r="V323" s="84">
        <v>2.9000000000000001E-2</v>
      </c>
      <c r="W323" s="91"/>
      <c r="X323" s="127"/>
      <c r="Y323" s="84"/>
      <c r="Z323" s="91"/>
      <c r="AA323" s="127"/>
      <c r="AB323" s="84"/>
      <c r="AC323" s="85">
        <v>18.749210000000001</v>
      </c>
      <c r="AD323" s="85">
        <v>51.371000000000002</v>
      </c>
      <c r="AE323" s="82" t="s">
        <v>2652</v>
      </c>
      <c r="AF323" s="82" t="s">
        <v>2473</v>
      </c>
      <c r="AG323" s="78"/>
    </row>
    <row r="324" spans="1:33" ht="125.1" customHeight="1" x14ac:dyDescent="0.3">
      <c r="A324" s="113">
        <v>321</v>
      </c>
      <c r="B324" s="82" t="s">
        <v>1677</v>
      </c>
      <c r="C324" s="79" t="s">
        <v>2474</v>
      </c>
      <c r="D324" s="79" t="s">
        <v>2475</v>
      </c>
      <c r="E324" s="79" t="s">
        <v>2378</v>
      </c>
      <c r="F324" s="79" t="s">
        <v>1602</v>
      </c>
      <c r="G324" s="79" t="s">
        <v>1678</v>
      </c>
      <c r="H324" s="79" t="s">
        <v>19</v>
      </c>
      <c r="I324" s="81" t="s">
        <v>1679</v>
      </c>
      <c r="J324" s="79" t="s">
        <v>29</v>
      </c>
      <c r="K324" s="117" t="s">
        <v>1680</v>
      </c>
      <c r="L324" s="93">
        <v>23412</v>
      </c>
      <c r="M324" s="109">
        <v>64</v>
      </c>
      <c r="N324" s="91">
        <v>114.71899999999999</v>
      </c>
      <c r="O324" s="127">
        <v>4.9000000000000004</v>
      </c>
      <c r="P324" s="84">
        <v>0.313</v>
      </c>
      <c r="Q324" s="91">
        <v>1287.6600000000001</v>
      </c>
      <c r="R324" s="127">
        <v>54.997999999999998</v>
      </c>
      <c r="S324" s="84">
        <v>3.5179999999999998</v>
      </c>
      <c r="T324" s="91">
        <v>154.51900000000001</v>
      </c>
      <c r="U324" s="127">
        <v>6.6</v>
      </c>
      <c r="V324" s="84">
        <v>0.42199999999999999</v>
      </c>
      <c r="W324" s="91"/>
      <c r="X324" s="127"/>
      <c r="Y324" s="84"/>
      <c r="Z324" s="91"/>
      <c r="AA324" s="127"/>
      <c r="AB324" s="84"/>
      <c r="AC324" s="85">
        <v>18.455880000000001</v>
      </c>
      <c r="AD324" s="85">
        <v>51.477350000000001</v>
      </c>
      <c r="AE324" s="86" t="s">
        <v>2653</v>
      </c>
      <c r="AF324" s="86" t="s">
        <v>2476</v>
      </c>
      <c r="AG324" s="78"/>
    </row>
    <row r="325" spans="1:33" ht="125.1" customHeight="1" x14ac:dyDescent="0.3">
      <c r="A325" s="114">
        <v>322</v>
      </c>
      <c r="B325" s="82" t="s">
        <v>1681</v>
      </c>
      <c r="C325" s="79" t="s">
        <v>2177</v>
      </c>
      <c r="D325" s="79" t="s">
        <v>2477</v>
      </c>
      <c r="E325" s="79" t="s">
        <v>2379</v>
      </c>
      <c r="F325" s="79" t="s">
        <v>1683</v>
      </c>
      <c r="G325" s="79" t="s">
        <v>1682</v>
      </c>
      <c r="H325" s="79" t="s">
        <v>1501</v>
      </c>
      <c r="I325" s="79" t="s">
        <v>1684</v>
      </c>
      <c r="J325" s="79" t="s">
        <v>29</v>
      </c>
      <c r="K325" s="117" t="s">
        <v>1685</v>
      </c>
      <c r="L325" s="94">
        <v>1950171</v>
      </c>
      <c r="M325" s="91">
        <v>5328</v>
      </c>
      <c r="N325" s="95">
        <v>14431.264999999999</v>
      </c>
      <c r="O325" s="127">
        <v>7.4</v>
      </c>
      <c r="P325" s="84">
        <v>39.43</v>
      </c>
      <c r="Q325" s="91">
        <v>78006.84</v>
      </c>
      <c r="R325" s="127">
        <v>40</v>
      </c>
      <c r="S325" s="84">
        <v>213.13300000000001</v>
      </c>
      <c r="T325" s="91">
        <v>29057.547999999999</v>
      </c>
      <c r="U325" s="127">
        <v>14.9</v>
      </c>
      <c r="V325" s="84">
        <v>79.391999999999996</v>
      </c>
      <c r="W325" s="91">
        <v>33217.286999999997</v>
      </c>
      <c r="X325" s="127">
        <v>17.033000000000001</v>
      </c>
      <c r="Y325" s="84">
        <v>90.757999999999996</v>
      </c>
      <c r="Z325" s="91">
        <v>2654.18</v>
      </c>
      <c r="AA325" s="127">
        <v>1.361</v>
      </c>
      <c r="AB325" s="84">
        <v>7.2519999999999998</v>
      </c>
      <c r="AC325" s="85">
        <v>18.577279999999998</v>
      </c>
      <c r="AD325" s="85">
        <v>51.230629999999998</v>
      </c>
      <c r="AE325" s="86" t="s">
        <v>2654</v>
      </c>
      <c r="AF325" s="86" t="s">
        <v>2478</v>
      </c>
      <c r="AG325" s="78"/>
    </row>
    <row r="326" spans="1:33" ht="125.1" customHeight="1" x14ac:dyDescent="0.3">
      <c r="A326" s="113">
        <v>323</v>
      </c>
      <c r="B326" s="82" t="s">
        <v>1686</v>
      </c>
      <c r="C326" s="79" t="s">
        <v>2178</v>
      </c>
      <c r="D326" s="79" t="s">
        <v>2479</v>
      </c>
      <c r="E326" s="79" t="s">
        <v>2380</v>
      </c>
      <c r="F326" s="79" t="s">
        <v>1683</v>
      </c>
      <c r="G326" s="79" t="s">
        <v>1682</v>
      </c>
      <c r="H326" s="89" t="s">
        <v>19</v>
      </c>
      <c r="I326" s="79" t="s">
        <v>1687</v>
      </c>
      <c r="J326" s="89" t="s">
        <v>29</v>
      </c>
      <c r="K326" s="117" t="s">
        <v>1688</v>
      </c>
      <c r="L326" s="94">
        <v>307982</v>
      </c>
      <c r="M326" s="91">
        <v>841</v>
      </c>
      <c r="N326" s="95">
        <v>1416.7180000000001</v>
      </c>
      <c r="O326" s="127">
        <v>4.5999999999999996</v>
      </c>
      <c r="P326" s="84">
        <v>3.871</v>
      </c>
      <c r="Q326" s="91">
        <v>9547.4480000000003</v>
      </c>
      <c r="R326" s="127">
        <v>31</v>
      </c>
      <c r="S326" s="84">
        <v>26.085999999999999</v>
      </c>
      <c r="T326" s="91">
        <v>2741.0419999999999</v>
      </c>
      <c r="U326" s="127">
        <v>8.9</v>
      </c>
      <c r="V326" s="84">
        <v>7.4889999999999999</v>
      </c>
      <c r="W326" s="91"/>
      <c r="X326" s="127"/>
      <c r="Y326" s="84"/>
      <c r="Z326" s="91"/>
      <c r="AA326" s="127"/>
      <c r="AB326" s="84"/>
      <c r="AC326" s="85">
        <v>18.57836</v>
      </c>
      <c r="AD326" s="85">
        <v>51.233249999999998</v>
      </c>
      <c r="AE326" s="86" t="s">
        <v>2655</v>
      </c>
      <c r="AF326" s="86" t="s">
        <v>2480</v>
      </c>
      <c r="AG326" s="78"/>
    </row>
    <row r="327" spans="1:33" ht="125.1" customHeight="1" x14ac:dyDescent="0.3">
      <c r="A327" s="114">
        <v>324</v>
      </c>
      <c r="B327" s="82" t="s">
        <v>1689</v>
      </c>
      <c r="C327" s="79" t="s">
        <v>2481</v>
      </c>
      <c r="D327" s="79" t="s">
        <v>2482</v>
      </c>
      <c r="E327" s="79" t="s">
        <v>2381</v>
      </c>
      <c r="F327" s="79" t="s">
        <v>1683</v>
      </c>
      <c r="G327" s="79" t="s">
        <v>1690</v>
      </c>
      <c r="H327" s="79" t="s">
        <v>1501</v>
      </c>
      <c r="I327" s="79" t="s">
        <v>1691</v>
      </c>
      <c r="J327" s="79" t="s">
        <v>29</v>
      </c>
      <c r="K327" s="117" t="s">
        <v>1692</v>
      </c>
      <c r="L327" s="95">
        <v>101383</v>
      </c>
      <c r="M327" s="95">
        <v>277</v>
      </c>
      <c r="N327" s="95">
        <v>1034.107</v>
      </c>
      <c r="O327" s="127">
        <v>10.199999999999999</v>
      </c>
      <c r="P327" s="84">
        <v>2.8250000000000002</v>
      </c>
      <c r="Q327" s="91">
        <v>4947.49</v>
      </c>
      <c r="R327" s="127">
        <v>48.8</v>
      </c>
      <c r="S327" s="84">
        <v>13.518000000000001</v>
      </c>
      <c r="T327" s="91">
        <v>1054.383</v>
      </c>
      <c r="U327" s="127">
        <v>10.4</v>
      </c>
      <c r="V327" s="84">
        <v>2.8809999999999998</v>
      </c>
      <c r="W327" s="91"/>
      <c r="X327" s="127"/>
      <c r="Y327" s="84"/>
      <c r="Z327" s="91"/>
      <c r="AA327" s="127"/>
      <c r="AB327" s="84"/>
      <c r="AC327" s="85">
        <v>18.463329999999999</v>
      </c>
      <c r="AD327" s="85">
        <v>51.176670000000001</v>
      </c>
      <c r="AE327" s="86" t="s">
        <v>2656</v>
      </c>
      <c r="AF327" s="86" t="s">
        <v>2483</v>
      </c>
      <c r="AG327" s="78"/>
    </row>
    <row r="328" spans="1:33" ht="125.1" customHeight="1" x14ac:dyDescent="0.3">
      <c r="A328" s="113">
        <v>325</v>
      </c>
      <c r="B328" s="82" t="s">
        <v>1693</v>
      </c>
      <c r="C328" s="79" t="s">
        <v>2484</v>
      </c>
      <c r="D328" s="79" t="s">
        <v>2485</v>
      </c>
      <c r="E328" s="79" t="s">
        <v>2382</v>
      </c>
      <c r="F328" s="79" t="s">
        <v>1683</v>
      </c>
      <c r="G328" s="79" t="s">
        <v>1690</v>
      </c>
      <c r="H328" s="79" t="s">
        <v>19</v>
      </c>
      <c r="I328" s="79" t="s">
        <v>1694</v>
      </c>
      <c r="J328" s="79" t="s">
        <v>29</v>
      </c>
      <c r="K328" s="117" t="s">
        <v>1695</v>
      </c>
      <c r="L328" s="94">
        <v>89420</v>
      </c>
      <c r="M328" s="91">
        <v>244</v>
      </c>
      <c r="N328" s="95">
        <v>132.34200000000001</v>
      </c>
      <c r="O328" s="127">
        <v>1.48</v>
      </c>
      <c r="P328" s="84">
        <v>0.36199999999999999</v>
      </c>
      <c r="Q328" s="91">
        <v>3396.172</v>
      </c>
      <c r="R328" s="127">
        <v>37.979999999999997</v>
      </c>
      <c r="S328" s="84">
        <v>9.2789999999999999</v>
      </c>
      <c r="T328" s="91">
        <v>625.94000000000005</v>
      </c>
      <c r="U328" s="127">
        <v>7</v>
      </c>
      <c r="V328" s="84">
        <v>1.71</v>
      </c>
      <c r="W328" s="91"/>
      <c r="X328" s="127"/>
      <c r="Y328" s="84"/>
      <c r="Z328" s="91"/>
      <c r="AA328" s="127"/>
      <c r="AB328" s="84"/>
      <c r="AC328" s="85">
        <v>18.42886</v>
      </c>
      <c r="AD328" s="85">
        <v>51.169080000000001</v>
      </c>
      <c r="AE328" s="86" t="s">
        <v>2657</v>
      </c>
      <c r="AF328" s="86" t="s">
        <v>2486</v>
      </c>
      <c r="AG328" s="78"/>
    </row>
    <row r="329" spans="1:33" ht="125.1" customHeight="1" x14ac:dyDescent="0.3">
      <c r="A329" s="114">
        <v>326</v>
      </c>
      <c r="B329" s="82" t="s">
        <v>1696</v>
      </c>
      <c r="C329" s="79" t="s">
        <v>2179</v>
      </c>
      <c r="D329" s="79" t="s">
        <v>2487</v>
      </c>
      <c r="E329" s="79" t="s">
        <v>1698</v>
      </c>
      <c r="F329" s="79" t="s">
        <v>1683</v>
      </c>
      <c r="G329" s="79" t="s">
        <v>1697</v>
      </c>
      <c r="H329" s="79" t="s">
        <v>19</v>
      </c>
      <c r="I329" s="79" t="s">
        <v>1699</v>
      </c>
      <c r="J329" s="79" t="s">
        <v>29</v>
      </c>
      <c r="K329" s="117" t="s">
        <v>1700</v>
      </c>
      <c r="L329" s="94">
        <v>77788</v>
      </c>
      <c r="M329" s="91">
        <v>213</v>
      </c>
      <c r="N329" s="95">
        <v>375.327</v>
      </c>
      <c r="O329" s="127">
        <v>4.8250000000000002</v>
      </c>
      <c r="P329" s="84">
        <v>1.0249999999999999</v>
      </c>
      <c r="Q329" s="91">
        <v>3558.8009999999999</v>
      </c>
      <c r="R329" s="127">
        <v>45.749000000000002</v>
      </c>
      <c r="S329" s="84">
        <v>9.7240000000000002</v>
      </c>
      <c r="T329" s="91">
        <v>1194.8240000000001</v>
      </c>
      <c r="U329" s="127">
        <v>15.36</v>
      </c>
      <c r="V329" s="84">
        <v>3.2650000000000001</v>
      </c>
      <c r="W329" s="91"/>
      <c r="X329" s="127"/>
      <c r="Y329" s="84"/>
      <c r="Z329" s="91"/>
      <c r="AA329" s="127"/>
      <c r="AB329" s="84"/>
      <c r="AC329" s="85">
        <v>18.78933</v>
      </c>
      <c r="AD329" s="85">
        <v>51.293999999999997</v>
      </c>
      <c r="AE329" s="86" t="s">
        <v>2658</v>
      </c>
      <c r="AF329" s="86" t="s">
        <v>2488</v>
      </c>
      <c r="AG329" s="78"/>
    </row>
    <row r="330" spans="1:33" ht="125.1" customHeight="1" x14ac:dyDescent="0.3">
      <c r="A330" s="113">
        <v>327</v>
      </c>
      <c r="B330" s="82" t="s">
        <v>1701</v>
      </c>
      <c r="C330" s="79" t="s">
        <v>2180</v>
      </c>
      <c r="D330" s="79" t="s">
        <v>2489</v>
      </c>
      <c r="E330" s="79" t="s">
        <v>1702</v>
      </c>
      <c r="F330" s="79" t="s">
        <v>1683</v>
      </c>
      <c r="G330" s="79" t="s">
        <v>1703</v>
      </c>
      <c r="H330" s="79" t="s">
        <v>19</v>
      </c>
      <c r="I330" s="79" t="s">
        <v>1704</v>
      </c>
      <c r="J330" s="79" t="s">
        <v>29</v>
      </c>
      <c r="K330" s="117" t="s">
        <v>1705</v>
      </c>
      <c r="L330" s="96">
        <v>27900</v>
      </c>
      <c r="M330" s="91">
        <v>76</v>
      </c>
      <c r="N330" s="95">
        <v>341.21699999999998</v>
      </c>
      <c r="O330" s="127">
        <v>12.23</v>
      </c>
      <c r="P330" s="84">
        <v>0.93200000000000005</v>
      </c>
      <c r="Q330" s="91">
        <v>1862.325</v>
      </c>
      <c r="R330" s="127">
        <v>66.75</v>
      </c>
      <c r="S330" s="84">
        <v>5.0880000000000001</v>
      </c>
      <c r="T330" s="91">
        <v>539.86500000000001</v>
      </c>
      <c r="U330" s="127">
        <v>19.350000000000001</v>
      </c>
      <c r="V330" s="84">
        <v>1.4750000000000001</v>
      </c>
      <c r="W330" s="91"/>
      <c r="X330" s="127"/>
      <c r="Y330" s="84"/>
      <c r="Z330" s="91"/>
      <c r="AA330" s="127"/>
      <c r="AB330" s="84"/>
      <c r="AC330" s="85">
        <v>18.815670000000001</v>
      </c>
      <c r="AD330" s="85">
        <v>51.353999999999999</v>
      </c>
      <c r="AE330" s="86" t="s">
        <v>2659</v>
      </c>
      <c r="AF330" s="86" t="s">
        <v>2693</v>
      </c>
      <c r="AG330" s="78"/>
    </row>
    <row r="331" spans="1:33" ht="125.1" customHeight="1" x14ac:dyDescent="0.3">
      <c r="A331" s="114">
        <v>328</v>
      </c>
      <c r="B331" s="82" t="s">
        <v>1706</v>
      </c>
      <c r="C331" s="79" t="s">
        <v>2490</v>
      </c>
      <c r="D331" s="79" t="s">
        <v>2491</v>
      </c>
      <c r="E331" s="79" t="s">
        <v>1707</v>
      </c>
      <c r="F331" s="79" t="s">
        <v>1683</v>
      </c>
      <c r="G331" s="79" t="s">
        <v>1703</v>
      </c>
      <c r="H331" s="79" t="s">
        <v>19</v>
      </c>
      <c r="I331" s="79" t="s">
        <v>1708</v>
      </c>
      <c r="J331" s="79" t="s">
        <v>29</v>
      </c>
      <c r="K331" s="117" t="s">
        <v>1709</v>
      </c>
      <c r="L331" s="96">
        <v>12562</v>
      </c>
      <c r="M331" s="91">
        <v>34</v>
      </c>
      <c r="N331" s="95">
        <v>20.099</v>
      </c>
      <c r="O331" s="127">
        <v>1.6</v>
      </c>
      <c r="P331" s="84">
        <v>5.5E-2</v>
      </c>
      <c r="Q331" s="91">
        <v>395.70299999999997</v>
      </c>
      <c r="R331" s="127">
        <v>31.501999999999999</v>
      </c>
      <c r="S331" s="84">
        <v>1.081</v>
      </c>
      <c r="T331" s="91">
        <v>51.503999999999998</v>
      </c>
      <c r="U331" s="127">
        <v>4.0999999999999996</v>
      </c>
      <c r="V331" s="84">
        <v>0.14099999999999999</v>
      </c>
      <c r="W331" s="91"/>
      <c r="X331" s="127"/>
      <c r="Y331" s="84"/>
      <c r="Z331" s="91"/>
      <c r="AA331" s="127"/>
      <c r="AB331" s="84"/>
      <c r="AC331" s="85">
        <v>18.818010000000001</v>
      </c>
      <c r="AD331" s="85">
        <v>51.396999999999998</v>
      </c>
      <c r="AE331" s="86" t="s">
        <v>2697</v>
      </c>
      <c r="AF331" s="86" t="s">
        <v>2696</v>
      </c>
      <c r="AG331" s="78"/>
    </row>
    <row r="332" spans="1:33" ht="125.1" customHeight="1" x14ac:dyDescent="0.3">
      <c r="A332" s="113">
        <v>329</v>
      </c>
      <c r="B332" s="82" t="s">
        <v>1710</v>
      </c>
      <c r="C332" s="79" t="s">
        <v>2181</v>
      </c>
      <c r="D332" s="79" t="s">
        <v>2492</v>
      </c>
      <c r="E332" s="79" t="s">
        <v>1712</v>
      </c>
      <c r="F332" s="79" t="s">
        <v>1683</v>
      </c>
      <c r="G332" s="79" t="s">
        <v>1711</v>
      </c>
      <c r="H332" s="79" t="s">
        <v>19</v>
      </c>
      <c r="I332" s="79" t="s">
        <v>1713</v>
      </c>
      <c r="J332" s="79" t="s">
        <v>29</v>
      </c>
      <c r="K332" s="117" t="s">
        <v>1714</v>
      </c>
      <c r="L332" s="94">
        <v>58071</v>
      </c>
      <c r="M332" s="91">
        <v>159</v>
      </c>
      <c r="N332" s="95">
        <v>1625.9880000000001</v>
      </c>
      <c r="O332" s="127">
        <v>28.001000000000001</v>
      </c>
      <c r="P332" s="84">
        <v>4.4429999999999996</v>
      </c>
      <c r="Q332" s="91">
        <v>3484.26</v>
      </c>
      <c r="R332" s="127">
        <v>60.000999999999998</v>
      </c>
      <c r="S332" s="84">
        <v>9.52</v>
      </c>
      <c r="T332" s="91">
        <v>3135.8339999999998</v>
      </c>
      <c r="U332" s="127">
        <v>54.000999999999998</v>
      </c>
      <c r="V332" s="84">
        <v>8.5679999999999996</v>
      </c>
      <c r="W332" s="91"/>
      <c r="X332" s="127"/>
      <c r="Y332" s="84"/>
      <c r="Z332" s="91"/>
      <c r="AA332" s="127"/>
      <c r="AB332" s="84"/>
      <c r="AC332" s="85">
        <v>18.37311</v>
      </c>
      <c r="AD332" s="85">
        <v>51.17089</v>
      </c>
      <c r="AE332" s="86" t="s">
        <v>2698</v>
      </c>
      <c r="AF332" s="86" t="s">
        <v>2695</v>
      </c>
      <c r="AG332" s="78"/>
    </row>
    <row r="333" spans="1:33" ht="125.1" customHeight="1" x14ac:dyDescent="0.3">
      <c r="A333" s="114">
        <v>330</v>
      </c>
      <c r="B333" s="82" t="s">
        <v>1715</v>
      </c>
      <c r="C333" s="79" t="s">
        <v>2182</v>
      </c>
      <c r="D333" s="79" t="s">
        <v>2493</v>
      </c>
      <c r="E333" s="79" t="s">
        <v>1716</v>
      </c>
      <c r="F333" s="79" t="s">
        <v>1683</v>
      </c>
      <c r="G333" s="79" t="s">
        <v>1717</v>
      </c>
      <c r="H333" s="79" t="s">
        <v>19</v>
      </c>
      <c r="I333" s="79" t="s">
        <v>1718</v>
      </c>
      <c r="J333" s="79" t="s">
        <v>29</v>
      </c>
      <c r="K333" s="117" t="s">
        <v>1719</v>
      </c>
      <c r="L333" s="96">
        <v>105399</v>
      </c>
      <c r="M333" s="91">
        <v>288</v>
      </c>
      <c r="N333" s="95">
        <v>574.42499999999995</v>
      </c>
      <c r="O333" s="127">
        <v>5.45</v>
      </c>
      <c r="P333" s="84">
        <v>1.569</v>
      </c>
      <c r="Q333" s="91">
        <v>6055.1729999999998</v>
      </c>
      <c r="R333" s="127">
        <v>57.448999999999998</v>
      </c>
      <c r="S333" s="84">
        <v>16.544</v>
      </c>
      <c r="T333" s="91">
        <v>737.79300000000001</v>
      </c>
      <c r="U333" s="127">
        <v>7</v>
      </c>
      <c r="V333" s="84">
        <v>2.016</v>
      </c>
      <c r="W333" s="91"/>
      <c r="X333" s="127"/>
      <c r="Y333" s="84"/>
      <c r="Z333" s="91"/>
      <c r="AA333" s="127"/>
      <c r="AB333" s="84"/>
      <c r="AC333" s="85">
        <v>18.576219999999999</v>
      </c>
      <c r="AD333" s="85">
        <v>51.281939999999999</v>
      </c>
      <c r="AE333" s="86" t="s">
        <v>2699</v>
      </c>
      <c r="AF333" s="86" t="s">
        <v>2694</v>
      </c>
      <c r="AG333" s="78"/>
    </row>
    <row r="334" spans="1:33" ht="125.1" customHeight="1" x14ac:dyDescent="0.3">
      <c r="A334" s="113">
        <v>331</v>
      </c>
      <c r="B334" s="82" t="s">
        <v>1720</v>
      </c>
      <c r="C334" s="79" t="s">
        <v>2494</v>
      </c>
      <c r="D334" s="79" t="s">
        <v>2495</v>
      </c>
      <c r="E334" s="79" t="s">
        <v>2383</v>
      </c>
      <c r="F334" s="79" t="s">
        <v>1683</v>
      </c>
      <c r="G334" s="79" t="s">
        <v>1721</v>
      </c>
      <c r="H334" s="79" t="s">
        <v>1501</v>
      </c>
      <c r="I334" s="79" t="s">
        <v>1722</v>
      </c>
      <c r="J334" s="79" t="s">
        <v>29</v>
      </c>
      <c r="K334" s="117" t="s">
        <v>1723</v>
      </c>
      <c r="L334" s="96">
        <v>55457</v>
      </c>
      <c r="M334" s="95">
        <v>152</v>
      </c>
      <c r="N334" s="95">
        <v>293.92200000000003</v>
      </c>
      <c r="O334" s="127">
        <v>5.3</v>
      </c>
      <c r="P334" s="84">
        <v>0.80300000000000005</v>
      </c>
      <c r="Q334" s="91">
        <v>2523.2939999999999</v>
      </c>
      <c r="R334" s="127">
        <v>45.500999999999998</v>
      </c>
      <c r="S334" s="84">
        <v>6.8940000000000001</v>
      </c>
      <c r="T334" s="91">
        <v>488.02199999999999</v>
      </c>
      <c r="U334" s="127">
        <v>8.8000000000000007</v>
      </c>
      <c r="V334" s="84">
        <v>1.333</v>
      </c>
      <c r="W334" s="91"/>
      <c r="X334" s="127"/>
      <c r="Y334" s="84"/>
      <c r="Z334" s="91"/>
      <c r="AA334" s="127"/>
      <c r="AB334" s="84"/>
      <c r="AC334" s="85">
        <v>18.649249999999999</v>
      </c>
      <c r="AD334" s="85">
        <v>51.334029999999998</v>
      </c>
      <c r="AE334" s="86" t="s">
        <v>2609</v>
      </c>
      <c r="AF334" s="86" t="s">
        <v>2612</v>
      </c>
      <c r="AG334" s="78"/>
    </row>
    <row r="335" spans="1:33" ht="125.1" customHeight="1" x14ac:dyDescent="0.3">
      <c r="A335" s="114">
        <v>332</v>
      </c>
      <c r="B335" s="82" t="s">
        <v>1724</v>
      </c>
      <c r="C335" s="79" t="s">
        <v>2496</v>
      </c>
      <c r="D335" s="79" t="s">
        <v>2497</v>
      </c>
      <c r="E335" s="79" t="s">
        <v>2384</v>
      </c>
      <c r="F335" s="79" t="s">
        <v>1683</v>
      </c>
      <c r="G335" s="79" t="s">
        <v>1721</v>
      </c>
      <c r="H335" s="79" t="s">
        <v>1501</v>
      </c>
      <c r="I335" s="79" t="s">
        <v>1725</v>
      </c>
      <c r="J335" s="79" t="s">
        <v>29</v>
      </c>
      <c r="K335" s="117" t="s">
        <v>1726</v>
      </c>
      <c r="L335" s="96">
        <v>12746</v>
      </c>
      <c r="M335" s="91">
        <v>35</v>
      </c>
      <c r="N335" s="95">
        <v>126.185</v>
      </c>
      <c r="O335" s="127">
        <v>9.8989999999999991</v>
      </c>
      <c r="P335" s="84">
        <v>0.34499999999999997</v>
      </c>
      <c r="Q335" s="91">
        <v>874.37599999999998</v>
      </c>
      <c r="R335" s="127">
        <v>68.59</v>
      </c>
      <c r="S335" s="84">
        <v>2.3889999999999998</v>
      </c>
      <c r="T335" s="91">
        <v>351.79</v>
      </c>
      <c r="U335" s="127">
        <v>27.596</v>
      </c>
      <c r="V335" s="84">
        <v>0.96099999999999997</v>
      </c>
      <c r="W335" s="91"/>
      <c r="X335" s="127"/>
      <c r="Y335" s="84"/>
      <c r="Z335" s="91"/>
      <c r="AA335" s="127"/>
      <c r="AB335" s="84"/>
      <c r="AC335" s="85">
        <v>18.658329999999999</v>
      </c>
      <c r="AD335" s="85">
        <v>51.319330000000001</v>
      </c>
      <c r="AE335" s="86" t="s">
        <v>2610</v>
      </c>
      <c r="AF335" s="86" t="s">
        <v>2613</v>
      </c>
      <c r="AG335" s="78"/>
    </row>
    <row r="336" spans="1:33" ht="125.1" customHeight="1" x14ac:dyDescent="0.3">
      <c r="A336" s="113">
        <v>333</v>
      </c>
      <c r="B336" s="82" t="s">
        <v>1727</v>
      </c>
      <c r="C336" s="79" t="s">
        <v>2183</v>
      </c>
      <c r="D336" s="79" t="s">
        <v>2498</v>
      </c>
      <c r="E336" s="79" t="s">
        <v>1728</v>
      </c>
      <c r="F336" s="79" t="s">
        <v>1683</v>
      </c>
      <c r="G336" s="79" t="s">
        <v>1729</v>
      </c>
      <c r="H336" s="79" t="s">
        <v>19</v>
      </c>
      <c r="I336" s="79" t="s">
        <v>1730</v>
      </c>
      <c r="J336" s="79" t="s">
        <v>29</v>
      </c>
      <c r="K336" s="117" t="s">
        <v>1731</v>
      </c>
      <c r="L336" s="96">
        <v>11602</v>
      </c>
      <c r="M336" s="91">
        <v>32</v>
      </c>
      <c r="N336" s="95">
        <v>194.334</v>
      </c>
      <c r="O336" s="127">
        <v>16.75</v>
      </c>
      <c r="P336" s="84">
        <v>0.53100000000000003</v>
      </c>
      <c r="Q336" s="91">
        <v>906.69600000000003</v>
      </c>
      <c r="R336" s="127">
        <v>78.149000000000001</v>
      </c>
      <c r="S336" s="84">
        <v>2.4769999999999999</v>
      </c>
      <c r="T336" s="91">
        <v>174.03</v>
      </c>
      <c r="U336" s="127">
        <v>15</v>
      </c>
      <c r="V336" s="84">
        <v>0.47499999999999998</v>
      </c>
      <c r="W336" s="91"/>
      <c r="X336" s="127"/>
      <c r="Y336" s="84"/>
      <c r="Z336" s="91"/>
      <c r="AA336" s="127"/>
      <c r="AB336" s="84"/>
      <c r="AC336" s="85">
        <v>18.672219999999999</v>
      </c>
      <c r="AD336" s="85">
        <v>51.106110000000001</v>
      </c>
      <c r="AE336" s="86" t="s">
        <v>2611</v>
      </c>
      <c r="AF336" s="86" t="s">
        <v>2614</v>
      </c>
      <c r="AG336" s="78"/>
    </row>
    <row r="337" spans="1:33" ht="125.1" customHeight="1" x14ac:dyDescent="0.3">
      <c r="A337" s="114">
        <v>334</v>
      </c>
      <c r="B337" s="82" t="s">
        <v>1732</v>
      </c>
      <c r="C337" s="79" t="s">
        <v>2499</v>
      </c>
      <c r="D337" s="79" t="s">
        <v>2500</v>
      </c>
      <c r="E337" s="79" t="s">
        <v>2501</v>
      </c>
      <c r="F337" s="79" t="s">
        <v>1683</v>
      </c>
      <c r="G337" s="79" t="s">
        <v>1733</v>
      </c>
      <c r="H337" s="79" t="s">
        <v>19</v>
      </c>
      <c r="I337" s="79" t="s">
        <v>1734</v>
      </c>
      <c r="J337" s="79" t="s">
        <v>29</v>
      </c>
      <c r="K337" s="117" t="s">
        <v>1735</v>
      </c>
      <c r="L337" s="96">
        <v>34451</v>
      </c>
      <c r="M337" s="91">
        <v>94</v>
      </c>
      <c r="N337" s="95">
        <v>65.456999999999994</v>
      </c>
      <c r="O337" s="127">
        <v>1.9</v>
      </c>
      <c r="P337" s="84">
        <v>0.17899999999999999</v>
      </c>
      <c r="Q337" s="91">
        <v>1016.3049999999999</v>
      </c>
      <c r="R337" s="127">
        <v>29.5</v>
      </c>
      <c r="S337" s="84">
        <v>2.7770000000000001</v>
      </c>
      <c r="T337" s="91">
        <v>220.48599999999999</v>
      </c>
      <c r="U337" s="127">
        <v>6.4</v>
      </c>
      <c r="V337" s="84">
        <v>0.60199999999999998</v>
      </c>
      <c r="W337" s="91"/>
      <c r="X337" s="127"/>
      <c r="Y337" s="84"/>
      <c r="Z337" s="91"/>
      <c r="AA337" s="127"/>
      <c r="AB337" s="84"/>
      <c r="AC337" s="85">
        <v>18.760639999999999</v>
      </c>
      <c r="AD337" s="85">
        <v>51.195970000000003</v>
      </c>
      <c r="AE337" s="86" t="s">
        <v>2605</v>
      </c>
      <c r="AF337" s="86" t="s">
        <v>2606</v>
      </c>
      <c r="AG337" s="78"/>
    </row>
    <row r="338" spans="1:33" ht="125.1" customHeight="1" x14ac:dyDescent="0.3">
      <c r="A338" s="113">
        <v>335</v>
      </c>
      <c r="B338" s="82" t="s">
        <v>1736</v>
      </c>
      <c r="C338" s="79" t="s">
        <v>2184</v>
      </c>
      <c r="D338" s="79" t="s">
        <v>2502</v>
      </c>
      <c r="E338" s="79" t="s">
        <v>1738</v>
      </c>
      <c r="F338" s="79" t="s">
        <v>1739</v>
      </c>
      <c r="G338" s="79" t="s">
        <v>1737</v>
      </c>
      <c r="H338" s="79" t="s">
        <v>1501</v>
      </c>
      <c r="I338" s="79" t="s">
        <v>1740</v>
      </c>
      <c r="J338" s="79" t="s">
        <v>29</v>
      </c>
      <c r="K338" s="117" t="s">
        <v>1741</v>
      </c>
      <c r="L338" s="96">
        <v>523759</v>
      </c>
      <c r="M338" s="91">
        <v>1431</v>
      </c>
      <c r="N338" s="95">
        <v>3158.2669999999998</v>
      </c>
      <c r="O338" s="127">
        <v>6.03</v>
      </c>
      <c r="P338" s="84">
        <v>8.6289999999999996</v>
      </c>
      <c r="Q338" s="91">
        <v>24574.772000000001</v>
      </c>
      <c r="R338" s="127">
        <v>46.92</v>
      </c>
      <c r="S338" s="84">
        <v>67.144000000000005</v>
      </c>
      <c r="T338" s="91">
        <v>5211.402</v>
      </c>
      <c r="U338" s="127">
        <v>9.9499999999999993</v>
      </c>
      <c r="V338" s="84">
        <v>14.239000000000001</v>
      </c>
      <c r="W338" s="91">
        <v>5762.9380000000001</v>
      </c>
      <c r="X338" s="127">
        <v>11.003</v>
      </c>
      <c r="Y338" s="84">
        <v>15.746</v>
      </c>
      <c r="Z338" s="91">
        <v>212.12299999999999</v>
      </c>
      <c r="AA338" s="127">
        <v>0.40500000000000003</v>
      </c>
      <c r="AB338" s="84">
        <v>0.57999999999999996</v>
      </c>
      <c r="AC338" s="85">
        <v>18.152139999999999</v>
      </c>
      <c r="AD338" s="85">
        <v>51.305720000000001</v>
      </c>
      <c r="AE338" s="86" t="s">
        <v>2604</v>
      </c>
      <c r="AF338" s="86" t="s">
        <v>2607</v>
      </c>
      <c r="AG338" s="78"/>
    </row>
    <row r="339" spans="1:33" ht="125.1" customHeight="1" x14ac:dyDescent="0.3">
      <c r="A339" s="114">
        <v>336</v>
      </c>
      <c r="B339" s="82" t="s">
        <v>1742</v>
      </c>
      <c r="C339" s="79" t="s">
        <v>2185</v>
      </c>
      <c r="D339" s="79" t="s">
        <v>2503</v>
      </c>
      <c r="E339" s="79" t="s">
        <v>1743</v>
      </c>
      <c r="F339" s="79" t="s">
        <v>1739</v>
      </c>
      <c r="G339" s="79" t="s">
        <v>1744</v>
      </c>
      <c r="H339" s="79" t="s">
        <v>19</v>
      </c>
      <c r="I339" s="79" t="s">
        <v>1745</v>
      </c>
      <c r="J339" s="79" t="s">
        <v>29</v>
      </c>
      <c r="K339" s="117" t="s">
        <v>1746</v>
      </c>
      <c r="L339" s="96">
        <v>50821</v>
      </c>
      <c r="M339" s="91">
        <v>139</v>
      </c>
      <c r="N339" s="91">
        <v>594.60599999999999</v>
      </c>
      <c r="O339" s="127">
        <v>11.7</v>
      </c>
      <c r="P339" s="84">
        <v>1.625</v>
      </c>
      <c r="Q339" s="91">
        <v>5412.4369999999999</v>
      </c>
      <c r="R339" s="127">
        <v>106.496</v>
      </c>
      <c r="S339" s="84">
        <v>14.788</v>
      </c>
      <c r="T339" s="91">
        <v>1463.645</v>
      </c>
      <c r="U339" s="127">
        <v>28.798999999999999</v>
      </c>
      <c r="V339" s="84">
        <v>3.9990000000000001</v>
      </c>
      <c r="W339" s="91"/>
      <c r="X339" s="127"/>
      <c r="Y339" s="84"/>
      <c r="Z339" s="91"/>
      <c r="AA339" s="127"/>
      <c r="AB339" s="84"/>
      <c r="AC339" s="85">
        <v>18.341249999999999</v>
      </c>
      <c r="AD339" s="85">
        <v>51.303420000000003</v>
      </c>
      <c r="AE339" s="86" t="s">
        <v>2603</v>
      </c>
      <c r="AF339" s="86" t="s">
        <v>2608</v>
      </c>
      <c r="AG339" s="78"/>
    </row>
    <row r="340" spans="1:33" ht="125.1" customHeight="1" x14ac:dyDescent="0.3">
      <c r="A340" s="113">
        <v>337</v>
      </c>
      <c r="B340" s="82" t="s">
        <v>1747</v>
      </c>
      <c r="C340" s="79" t="s">
        <v>2186</v>
      </c>
      <c r="D340" s="79" t="s">
        <v>2284</v>
      </c>
      <c r="E340" s="79" t="s">
        <v>1749</v>
      </c>
      <c r="F340" s="79" t="s">
        <v>1739</v>
      </c>
      <c r="G340" s="79" t="s">
        <v>1748</v>
      </c>
      <c r="H340" s="79" t="s">
        <v>19</v>
      </c>
      <c r="I340" s="79" t="s">
        <v>1750</v>
      </c>
      <c r="J340" s="79" t="s">
        <v>29</v>
      </c>
      <c r="K340" s="117" t="s">
        <v>1751</v>
      </c>
      <c r="L340" s="96">
        <v>109532</v>
      </c>
      <c r="M340" s="91">
        <v>299</v>
      </c>
      <c r="N340" s="95">
        <v>1102.9870000000001</v>
      </c>
      <c r="O340" s="127">
        <v>10.07</v>
      </c>
      <c r="P340" s="84">
        <v>3.0139999999999998</v>
      </c>
      <c r="Q340" s="91">
        <v>8543.4959999999992</v>
      </c>
      <c r="R340" s="127">
        <v>77.998999999999995</v>
      </c>
      <c r="S340" s="84">
        <v>23.343</v>
      </c>
      <c r="T340" s="91">
        <v>1412.963</v>
      </c>
      <c r="U340" s="127">
        <v>12.9</v>
      </c>
      <c r="V340" s="84">
        <v>3.8610000000000002</v>
      </c>
      <c r="W340" s="91"/>
      <c r="X340" s="127"/>
      <c r="Y340" s="84"/>
      <c r="Z340" s="91"/>
      <c r="AA340" s="127"/>
      <c r="AB340" s="84"/>
      <c r="AC340" s="85">
        <v>18.296610000000001</v>
      </c>
      <c r="AD340" s="85">
        <v>51.15325</v>
      </c>
      <c r="AE340" s="86" t="s">
        <v>2601</v>
      </c>
      <c r="AF340" s="86" t="s">
        <v>2602</v>
      </c>
      <c r="AG340" s="78"/>
    </row>
    <row r="341" spans="1:33" ht="125.1" customHeight="1" x14ac:dyDescent="0.3">
      <c r="A341" s="114">
        <v>338</v>
      </c>
      <c r="B341" s="82" t="s">
        <v>1752</v>
      </c>
      <c r="C341" s="79" t="s">
        <v>2187</v>
      </c>
      <c r="D341" s="79" t="s">
        <v>2504</v>
      </c>
      <c r="E341" s="79" t="s">
        <v>1754</v>
      </c>
      <c r="F341" s="79" t="s">
        <v>1739</v>
      </c>
      <c r="G341" s="87" t="s">
        <v>1753</v>
      </c>
      <c r="H341" s="79" t="s">
        <v>19</v>
      </c>
      <c r="I341" s="79" t="s">
        <v>1755</v>
      </c>
      <c r="J341" s="79" t="s">
        <v>29</v>
      </c>
      <c r="K341" s="117" t="s">
        <v>1756</v>
      </c>
      <c r="L341" s="96">
        <v>53720</v>
      </c>
      <c r="M341" s="91">
        <v>147</v>
      </c>
      <c r="N341" s="95">
        <v>174.59</v>
      </c>
      <c r="O341" s="127">
        <v>3.25</v>
      </c>
      <c r="P341" s="84">
        <v>0.47699999999999998</v>
      </c>
      <c r="Q341" s="91">
        <v>2027.93</v>
      </c>
      <c r="R341" s="127">
        <v>37.749000000000002</v>
      </c>
      <c r="S341" s="84">
        <v>5.5410000000000004</v>
      </c>
      <c r="T341" s="91">
        <v>521.08399999999995</v>
      </c>
      <c r="U341" s="127">
        <v>9.6999999999999993</v>
      </c>
      <c r="V341" s="84">
        <v>1.4239999999999999</v>
      </c>
      <c r="W341" s="91"/>
      <c r="X341" s="127"/>
      <c r="Y341" s="84"/>
      <c r="Z341" s="91"/>
      <c r="AA341" s="127"/>
      <c r="AB341" s="84"/>
      <c r="AC341" s="85">
        <v>18.428170000000001</v>
      </c>
      <c r="AD341" s="85">
        <v>51.372500000000002</v>
      </c>
      <c r="AE341" s="86" t="s">
        <v>2599</v>
      </c>
      <c r="AF341" s="86" t="s">
        <v>2600</v>
      </c>
      <c r="AG341" s="78"/>
    </row>
    <row r="342" spans="1:33" ht="125.1" customHeight="1" x14ac:dyDescent="0.3">
      <c r="A342" s="113">
        <v>339</v>
      </c>
      <c r="B342" s="82" t="s">
        <v>1757</v>
      </c>
      <c r="C342" s="79" t="s">
        <v>2505</v>
      </c>
      <c r="D342" s="79" t="s">
        <v>2506</v>
      </c>
      <c r="E342" s="79" t="s">
        <v>2385</v>
      </c>
      <c r="F342" s="79" t="s">
        <v>1739</v>
      </c>
      <c r="G342" s="79" t="s">
        <v>1758</v>
      </c>
      <c r="H342" s="79" t="s">
        <v>19</v>
      </c>
      <c r="I342" s="79" t="s">
        <v>1759</v>
      </c>
      <c r="J342" s="79" t="s">
        <v>29</v>
      </c>
      <c r="K342" s="117" t="s">
        <v>1760</v>
      </c>
      <c r="L342" s="96">
        <v>44748</v>
      </c>
      <c r="M342" s="91">
        <v>122</v>
      </c>
      <c r="N342" s="95">
        <v>181.22900000000001</v>
      </c>
      <c r="O342" s="127">
        <v>4.05</v>
      </c>
      <c r="P342" s="84">
        <v>0.495</v>
      </c>
      <c r="Q342" s="91">
        <v>2494.701</v>
      </c>
      <c r="R342" s="127">
        <v>55.750999999999998</v>
      </c>
      <c r="S342" s="84">
        <v>6.8159999999999998</v>
      </c>
      <c r="T342" s="91">
        <v>515.94399999999996</v>
      </c>
      <c r="U342" s="127">
        <v>11.53</v>
      </c>
      <c r="V342" s="84">
        <v>1.41</v>
      </c>
      <c r="W342" s="91"/>
      <c r="X342" s="127"/>
      <c r="Y342" s="84"/>
      <c r="Z342" s="91"/>
      <c r="AA342" s="127"/>
      <c r="AB342" s="84"/>
      <c r="AC342" s="85">
        <v>18.314810000000001</v>
      </c>
      <c r="AD342" s="85">
        <v>51.23836</v>
      </c>
      <c r="AE342" s="86" t="s">
        <v>2597</v>
      </c>
      <c r="AF342" s="86" t="s">
        <v>2598</v>
      </c>
      <c r="AG342" s="78"/>
    </row>
    <row r="343" spans="1:33" ht="125.1" customHeight="1" x14ac:dyDescent="0.3">
      <c r="A343" s="114">
        <v>340</v>
      </c>
      <c r="B343" s="82" t="s">
        <v>1761</v>
      </c>
      <c r="C343" s="79" t="s">
        <v>2507</v>
      </c>
      <c r="D343" s="79" t="s">
        <v>2508</v>
      </c>
      <c r="E343" s="79" t="s">
        <v>2386</v>
      </c>
      <c r="F343" s="79" t="s">
        <v>1739</v>
      </c>
      <c r="G343" s="79" t="s">
        <v>1762</v>
      </c>
      <c r="H343" s="79" t="s">
        <v>19</v>
      </c>
      <c r="I343" s="79" t="s">
        <v>1763</v>
      </c>
      <c r="J343" s="79" t="s">
        <v>29</v>
      </c>
      <c r="K343" s="117" t="s">
        <v>1764</v>
      </c>
      <c r="L343" s="96">
        <v>132000</v>
      </c>
      <c r="M343" s="91">
        <v>361</v>
      </c>
      <c r="N343" s="95">
        <v>6600</v>
      </c>
      <c r="O343" s="127">
        <v>49.999000000000002</v>
      </c>
      <c r="P343" s="84">
        <v>18.033000000000001</v>
      </c>
      <c r="Q343" s="91">
        <v>21516</v>
      </c>
      <c r="R343" s="127">
        <v>162.99799999999999</v>
      </c>
      <c r="S343" s="84">
        <v>58.786999999999999</v>
      </c>
      <c r="T343" s="91">
        <v>8184</v>
      </c>
      <c r="U343" s="127">
        <v>61.999000000000002</v>
      </c>
      <c r="V343" s="84">
        <v>22.361000000000001</v>
      </c>
      <c r="W343" s="91"/>
      <c r="X343" s="127"/>
      <c r="Y343" s="84"/>
      <c r="Z343" s="91"/>
      <c r="AA343" s="127"/>
      <c r="AB343" s="84"/>
      <c r="AC343" s="85">
        <v>18.189620000000001</v>
      </c>
      <c r="AD343" s="85">
        <v>51.204450000000001</v>
      </c>
      <c r="AE343" s="86" t="s">
        <v>2595</v>
      </c>
      <c r="AF343" s="86" t="s">
        <v>2596</v>
      </c>
      <c r="AG343" s="78"/>
    </row>
    <row r="344" spans="1:33" ht="125.1" customHeight="1" x14ac:dyDescent="0.3">
      <c r="A344" s="113">
        <v>341</v>
      </c>
      <c r="B344" s="82" t="s">
        <v>1765</v>
      </c>
      <c r="C344" s="79" t="s">
        <v>2188</v>
      </c>
      <c r="D344" s="79" t="s">
        <v>2285</v>
      </c>
      <c r="E344" s="79" t="s">
        <v>1767</v>
      </c>
      <c r="F344" s="79" t="s">
        <v>1739</v>
      </c>
      <c r="G344" s="79" t="s">
        <v>1766</v>
      </c>
      <c r="H344" s="79" t="s">
        <v>19</v>
      </c>
      <c r="I344" s="79" t="s">
        <v>1768</v>
      </c>
      <c r="J344" s="79" t="s">
        <v>29</v>
      </c>
      <c r="K344" s="117" t="s">
        <v>1769</v>
      </c>
      <c r="L344" s="96">
        <v>88367</v>
      </c>
      <c r="M344" s="91">
        <v>241</v>
      </c>
      <c r="N344" s="95">
        <v>369.37400000000002</v>
      </c>
      <c r="O344" s="127">
        <v>4.18</v>
      </c>
      <c r="P344" s="84">
        <v>1.0089999999999999</v>
      </c>
      <c r="Q344" s="91">
        <v>4307.8909999999996</v>
      </c>
      <c r="R344" s="127">
        <v>48.75</v>
      </c>
      <c r="S344" s="84">
        <v>11.77</v>
      </c>
      <c r="T344" s="91">
        <v>499.274</v>
      </c>
      <c r="U344" s="127">
        <v>5.65</v>
      </c>
      <c r="V344" s="84">
        <v>1.3640000000000001</v>
      </c>
      <c r="W344" s="91"/>
      <c r="X344" s="127"/>
      <c r="Y344" s="84"/>
      <c r="Z344" s="91"/>
      <c r="AA344" s="127"/>
      <c r="AB344" s="84"/>
      <c r="AC344" s="85">
        <v>18.267880000000002</v>
      </c>
      <c r="AD344" s="85">
        <v>51.349769999999999</v>
      </c>
      <c r="AE344" s="82" t="s">
        <v>2594</v>
      </c>
      <c r="AF344" s="82" t="s">
        <v>1770</v>
      </c>
      <c r="AG344" s="78"/>
    </row>
    <row r="345" spans="1:33" ht="125.1" customHeight="1" x14ac:dyDescent="0.3">
      <c r="A345" s="114">
        <v>342</v>
      </c>
      <c r="B345" s="82" t="s">
        <v>1771</v>
      </c>
      <c r="C345" s="79" t="s">
        <v>2509</v>
      </c>
      <c r="D345" s="79" t="s">
        <v>1772</v>
      </c>
      <c r="E345" s="79" t="s">
        <v>2387</v>
      </c>
      <c r="F345" s="79" t="s">
        <v>1739</v>
      </c>
      <c r="G345" s="79" t="s">
        <v>1762</v>
      </c>
      <c r="H345" s="79" t="s">
        <v>19</v>
      </c>
      <c r="I345" s="79" t="s">
        <v>1773</v>
      </c>
      <c r="J345" s="79" t="s">
        <v>29</v>
      </c>
      <c r="K345" s="117" t="s">
        <v>1774</v>
      </c>
      <c r="L345" s="96">
        <v>7106</v>
      </c>
      <c r="M345" s="91">
        <v>19</v>
      </c>
      <c r="N345" s="91">
        <v>51.874000000000002</v>
      </c>
      <c r="O345" s="127">
        <v>7.298</v>
      </c>
      <c r="P345" s="84">
        <v>0.14199999999999999</v>
      </c>
      <c r="Q345" s="91">
        <v>326.87599999999998</v>
      </c>
      <c r="R345" s="127">
        <v>45.988999999999997</v>
      </c>
      <c r="S345" s="84">
        <v>0.89300000000000002</v>
      </c>
      <c r="T345" s="91">
        <v>85.272000000000006</v>
      </c>
      <c r="U345" s="127">
        <v>11.997</v>
      </c>
      <c r="V345" s="84">
        <v>0.23300000000000001</v>
      </c>
      <c r="W345" s="91"/>
      <c r="X345" s="127"/>
      <c r="Y345" s="84"/>
      <c r="Z345" s="91"/>
      <c r="AA345" s="127"/>
      <c r="AB345" s="84"/>
      <c r="AC345" s="85">
        <v>18.205549999999999</v>
      </c>
      <c r="AD345" s="85">
        <v>51.174010000000003</v>
      </c>
      <c r="AE345" s="86" t="s">
        <v>2592</v>
      </c>
      <c r="AF345" s="86" t="s">
        <v>2593</v>
      </c>
      <c r="AG345" s="78"/>
    </row>
    <row r="346" spans="1:33" ht="125.1" customHeight="1" x14ac:dyDescent="0.3">
      <c r="A346" s="113">
        <v>343</v>
      </c>
      <c r="B346" s="82" t="s">
        <v>1775</v>
      </c>
      <c r="C346" s="79" t="s">
        <v>2510</v>
      </c>
      <c r="D346" s="79" t="s">
        <v>2511</v>
      </c>
      <c r="E346" s="79" t="s">
        <v>1776</v>
      </c>
      <c r="F346" s="79" t="s">
        <v>1739</v>
      </c>
      <c r="G346" s="79" t="s">
        <v>1737</v>
      </c>
      <c r="H346" s="79" t="s">
        <v>102</v>
      </c>
      <c r="I346" s="79" t="s">
        <v>1777</v>
      </c>
      <c r="J346" s="79" t="s">
        <v>29</v>
      </c>
      <c r="K346" s="117" t="s">
        <v>1778</v>
      </c>
      <c r="L346" s="153">
        <v>78085</v>
      </c>
      <c r="M346" s="154">
        <v>213.35</v>
      </c>
      <c r="N346" s="155"/>
      <c r="O346" s="156">
        <f t="shared" ref="O346:O347" si="113">P346*1000/M346</f>
        <v>0</v>
      </c>
      <c r="P346" s="156">
        <f t="shared" ref="P346:P347" si="114">N346/366</f>
        <v>0</v>
      </c>
      <c r="Q346" s="156"/>
      <c r="R346" s="156">
        <f t="shared" ref="R346:R347" si="115">S346*1000/M346</f>
        <v>0</v>
      </c>
      <c r="S346" s="156">
        <f t="shared" ref="S346:S347" si="116">Q346/366</f>
        <v>0</v>
      </c>
      <c r="T346" s="156">
        <v>835.52099999999996</v>
      </c>
      <c r="U346" s="156">
        <f t="shared" ref="U346:U347" si="117">V346*1000/M346</f>
        <v>10.699996542278331</v>
      </c>
      <c r="V346" s="156">
        <f t="shared" ref="V346:V347" si="118">T346/366</f>
        <v>2.282844262295082</v>
      </c>
      <c r="W346" s="91"/>
      <c r="X346" s="127"/>
      <c r="Y346" s="84"/>
      <c r="Z346" s="91"/>
      <c r="AA346" s="127"/>
      <c r="AB346" s="84"/>
      <c r="AC346" s="85">
        <v>18.166440000000001</v>
      </c>
      <c r="AD346" s="85">
        <v>51.287689999999998</v>
      </c>
      <c r="AE346" s="82" t="s">
        <v>1779</v>
      </c>
      <c r="AF346" s="82" t="s">
        <v>1780</v>
      </c>
      <c r="AG346" s="78"/>
    </row>
    <row r="347" spans="1:33" ht="125.1" customHeight="1" x14ac:dyDescent="0.3">
      <c r="A347" s="114">
        <v>344</v>
      </c>
      <c r="B347" s="82" t="s">
        <v>1781</v>
      </c>
      <c r="C347" s="79" t="s">
        <v>2510</v>
      </c>
      <c r="D347" s="79" t="s">
        <v>2512</v>
      </c>
      <c r="E347" s="79" t="s">
        <v>1782</v>
      </c>
      <c r="F347" s="79" t="s">
        <v>1739</v>
      </c>
      <c r="G347" s="79" t="s">
        <v>1737</v>
      </c>
      <c r="H347" s="79" t="s">
        <v>1783</v>
      </c>
      <c r="I347" s="79" t="s">
        <v>1784</v>
      </c>
      <c r="J347" s="79" t="s">
        <v>29</v>
      </c>
      <c r="K347" s="117" t="s">
        <v>1785</v>
      </c>
      <c r="L347" s="157">
        <v>38000</v>
      </c>
      <c r="M347" s="158">
        <v>103.83</v>
      </c>
      <c r="N347" s="156">
        <v>77.903999999999996</v>
      </c>
      <c r="O347" s="156">
        <f t="shared" si="113"/>
        <v>2.0500092364094522</v>
      </c>
      <c r="P347" s="156">
        <f t="shared" si="114"/>
        <v>0.21285245901639344</v>
      </c>
      <c r="Q347" s="156">
        <v>277.41300000000001</v>
      </c>
      <c r="R347" s="156">
        <f t="shared" si="115"/>
        <v>7.3000001578873412</v>
      </c>
      <c r="S347" s="156">
        <f t="shared" si="116"/>
        <v>0.75795901639344265</v>
      </c>
      <c r="T347" s="156">
        <v>300.86</v>
      </c>
      <c r="U347" s="156">
        <f t="shared" si="117"/>
        <v>7.9169975722189863</v>
      </c>
      <c r="V347" s="156">
        <f t="shared" si="118"/>
        <v>0.82202185792349736</v>
      </c>
      <c r="W347" s="91"/>
      <c r="X347" s="127"/>
      <c r="Y347" s="84"/>
      <c r="Z347" s="91"/>
      <c r="AA347" s="127"/>
      <c r="AB347" s="84"/>
      <c r="AC347" s="85">
        <v>18.166440000000001</v>
      </c>
      <c r="AD347" s="85">
        <v>51.287689999999998</v>
      </c>
      <c r="AE347" s="82" t="s">
        <v>1779</v>
      </c>
      <c r="AF347" s="82" t="s">
        <v>1780</v>
      </c>
      <c r="AG347" s="78"/>
    </row>
    <row r="348" spans="1:33" ht="125.1" customHeight="1" x14ac:dyDescent="0.3">
      <c r="A348" s="113">
        <v>345</v>
      </c>
      <c r="B348" s="82" t="s">
        <v>1786</v>
      </c>
      <c r="C348" s="79" t="s">
        <v>2189</v>
      </c>
      <c r="D348" s="79" t="s">
        <v>2513</v>
      </c>
      <c r="E348" s="79" t="s">
        <v>1788</v>
      </c>
      <c r="F348" s="79" t="s">
        <v>1789</v>
      </c>
      <c r="G348" s="79" t="s">
        <v>1787</v>
      </c>
      <c r="H348" s="79" t="s">
        <v>1501</v>
      </c>
      <c r="I348" s="79" t="s">
        <v>1790</v>
      </c>
      <c r="J348" s="79" t="s">
        <v>1791</v>
      </c>
      <c r="K348" s="117" t="s">
        <v>1792</v>
      </c>
      <c r="L348" s="96">
        <v>4082568</v>
      </c>
      <c r="M348" s="91">
        <v>11155</v>
      </c>
      <c r="N348" s="91">
        <v>19922.932000000001</v>
      </c>
      <c r="O348" s="127">
        <v>4.88</v>
      </c>
      <c r="P348" s="84">
        <v>54.433999999999997</v>
      </c>
      <c r="Q348" s="91">
        <v>249771.51</v>
      </c>
      <c r="R348" s="127">
        <v>61.18</v>
      </c>
      <c r="S348" s="84">
        <v>682.43600000000004</v>
      </c>
      <c r="T348" s="91">
        <v>37763.754000000001</v>
      </c>
      <c r="U348" s="127">
        <v>9.25</v>
      </c>
      <c r="V348" s="84">
        <v>103.18</v>
      </c>
      <c r="W348" s="91">
        <v>47598.671999999999</v>
      </c>
      <c r="X348" s="127">
        <v>11.659000000000001</v>
      </c>
      <c r="Y348" s="84">
        <v>130.05099999999999</v>
      </c>
      <c r="Z348" s="91">
        <v>1963.7159999999999</v>
      </c>
      <c r="AA348" s="127">
        <v>0.48099999999999998</v>
      </c>
      <c r="AB348" s="84">
        <v>5.3650000000000002</v>
      </c>
      <c r="AC348" s="85">
        <v>18.918389999999999</v>
      </c>
      <c r="AD348" s="85">
        <v>51.613669999999999</v>
      </c>
      <c r="AE348" s="86" t="s">
        <v>2590</v>
      </c>
      <c r="AF348" s="86" t="s">
        <v>2591</v>
      </c>
      <c r="AG348" s="78"/>
    </row>
    <row r="349" spans="1:33" ht="125.1" customHeight="1" x14ac:dyDescent="0.3">
      <c r="A349" s="114">
        <v>346</v>
      </c>
      <c r="B349" s="82" t="s">
        <v>1793</v>
      </c>
      <c r="C349" s="79" t="s">
        <v>2190</v>
      </c>
      <c r="D349" s="79" t="s">
        <v>2514</v>
      </c>
      <c r="E349" s="79" t="s">
        <v>1794</v>
      </c>
      <c r="F349" s="79" t="s">
        <v>1789</v>
      </c>
      <c r="G349" s="79" t="s">
        <v>1787</v>
      </c>
      <c r="H349" s="79" t="s">
        <v>1795</v>
      </c>
      <c r="I349" s="79" t="s">
        <v>1796</v>
      </c>
      <c r="J349" s="79" t="s">
        <v>1797</v>
      </c>
      <c r="K349" s="117" t="s">
        <v>1798</v>
      </c>
      <c r="L349" s="96">
        <v>20191</v>
      </c>
      <c r="M349" s="91">
        <v>55</v>
      </c>
      <c r="N349" s="91">
        <v>68.245999999999995</v>
      </c>
      <c r="O349" s="127">
        <v>3.38</v>
      </c>
      <c r="P349" s="84">
        <v>0.186</v>
      </c>
      <c r="Q349" s="91">
        <v>702.64700000000005</v>
      </c>
      <c r="R349" s="127">
        <v>34.798000000000002</v>
      </c>
      <c r="S349" s="84">
        <v>1.92</v>
      </c>
      <c r="T349" s="91">
        <v>119.127</v>
      </c>
      <c r="U349" s="127">
        <v>5.9</v>
      </c>
      <c r="V349" s="84">
        <v>0.32500000000000001</v>
      </c>
      <c r="W349" s="91"/>
      <c r="X349" s="127"/>
      <c r="Y349" s="84"/>
      <c r="Z349" s="91"/>
      <c r="AA349" s="127"/>
      <c r="AB349" s="84"/>
      <c r="AC349" s="85">
        <v>18.920750000000002</v>
      </c>
      <c r="AD349" s="85">
        <v>51.655549999999998</v>
      </c>
      <c r="AE349" s="86" t="s">
        <v>2588</v>
      </c>
      <c r="AF349" s="86" t="s">
        <v>2589</v>
      </c>
      <c r="AG349" s="78"/>
    </row>
    <row r="350" spans="1:33" ht="125.1" customHeight="1" x14ac:dyDescent="0.3">
      <c r="A350" s="113">
        <v>347</v>
      </c>
      <c r="B350" s="82" t="s">
        <v>1799</v>
      </c>
      <c r="C350" s="79" t="s">
        <v>2191</v>
      </c>
      <c r="D350" s="79" t="s">
        <v>2286</v>
      </c>
      <c r="E350" s="79" t="s">
        <v>1801</v>
      </c>
      <c r="F350" s="79" t="s">
        <v>1789</v>
      </c>
      <c r="G350" s="79" t="s">
        <v>1800</v>
      </c>
      <c r="H350" s="79" t="s">
        <v>1501</v>
      </c>
      <c r="I350" s="79" t="s">
        <v>1802</v>
      </c>
      <c r="J350" s="79" t="s">
        <v>1803</v>
      </c>
      <c r="K350" s="117" t="s">
        <v>1804</v>
      </c>
      <c r="L350" s="96">
        <v>125169</v>
      </c>
      <c r="M350" s="91">
        <v>342</v>
      </c>
      <c r="N350" s="95">
        <v>1364.3420000000001</v>
      </c>
      <c r="O350" s="127">
        <v>10.9</v>
      </c>
      <c r="P350" s="84">
        <v>3.7280000000000002</v>
      </c>
      <c r="Q350" s="91">
        <v>9262.5059999999994</v>
      </c>
      <c r="R350" s="127">
        <v>74</v>
      </c>
      <c r="S350" s="84">
        <v>25.306999999999999</v>
      </c>
      <c r="T350" s="91">
        <v>1577.1289999999999</v>
      </c>
      <c r="U350" s="127">
        <v>12.6</v>
      </c>
      <c r="V350" s="84">
        <v>4.3090000000000002</v>
      </c>
      <c r="W350" s="91"/>
      <c r="X350" s="127"/>
      <c r="Y350" s="84"/>
      <c r="Z350" s="91"/>
      <c r="AA350" s="127"/>
      <c r="AB350" s="84"/>
      <c r="AC350" s="85">
        <v>18.9635</v>
      </c>
      <c r="AD350" s="85">
        <v>51.702219999999997</v>
      </c>
      <c r="AE350" s="86" t="s">
        <v>2586</v>
      </c>
      <c r="AF350" s="86" t="s">
        <v>2587</v>
      </c>
      <c r="AG350" s="78"/>
    </row>
    <row r="351" spans="1:33" ht="125.1" customHeight="1" x14ac:dyDescent="0.3">
      <c r="A351" s="114">
        <v>348</v>
      </c>
      <c r="B351" s="82" t="s">
        <v>1805</v>
      </c>
      <c r="C351" s="79" t="s">
        <v>2192</v>
      </c>
      <c r="D351" s="79" t="s">
        <v>2515</v>
      </c>
      <c r="E351" s="79" t="s">
        <v>1807</v>
      </c>
      <c r="F351" s="79" t="s">
        <v>1789</v>
      </c>
      <c r="G351" s="79" t="s">
        <v>1806</v>
      </c>
      <c r="H351" s="79" t="s">
        <v>1501</v>
      </c>
      <c r="I351" s="79" t="s">
        <v>1808</v>
      </c>
      <c r="J351" s="79" t="s">
        <v>29</v>
      </c>
      <c r="K351" s="117" t="s">
        <v>1809</v>
      </c>
      <c r="L351" s="96">
        <v>43150</v>
      </c>
      <c r="M351" s="91">
        <v>118</v>
      </c>
      <c r="N351" s="91">
        <v>1400.2170000000001</v>
      </c>
      <c r="O351" s="127">
        <v>32.448999999999998</v>
      </c>
      <c r="P351" s="84">
        <v>3.8260000000000001</v>
      </c>
      <c r="Q351" s="91">
        <v>5518.8850000000002</v>
      </c>
      <c r="R351" s="127">
        <v>127.896</v>
      </c>
      <c r="S351" s="84">
        <v>15.079000000000001</v>
      </c>
      <c r="T351" s="91">
        <v>1240.5619999999999</v>
      </c>
      <c r="U351" s="127">
        <v>28.748999999999999</v>
      </c>
      <c r="V351" s="84">
        <v>3.39</v>
      </c>
      <c r="W351" s="91"/>
      <c r="X351" s="127"/>
      <c r="Y351" s="84"/>
      <c r="Z351" s="91"/>
      <c r="AA351" s="127"/>
      <c r="AB351" s="84"/>
      <c r="AC351" s="85">
        <v>18.898499999999999</v>
      </c>
      <c r="AD351" s="85">
        <v>51.586170000000003</v>
      </c>
      <c r="AE351" s="86" t="s">
        <v>2516</v>
      </c>
      <c r="AF351" s="86" t="s">
        <v>2585</v>
      </c>
      <c r="AG351" s="78"/>
    </row>
    <row r="352" spans="1:33" ht="125.1" customHeight="1" x14ac:dyDescent="0.3">
      <c r="A352" s="113">
        <v>349</v>
      </c>
      <c r="B352" s="82" t="s">
        <v>1810</v>
      </c>
      <c r="C352" s="79" t="s">
        <v>2193</v>
      </c>
      <c r="D352" s="79" t="s">
        <v>2517</v>
      </c>
      <c r="E352" s="79" t="s">
        <v>1811</v>
      </c>
      <c r="F352" s="79" t="s">
        <v>1789</v>
      </c>
      <c r="G352" s="79" t="s">
        <v>1787</v>
      </c>
      <c r="H352" s="79" t="s">
        <v>1795</v>
      </c>
      <c r="I352" s="79" t="s">
        <v>1812</v>
      </c>
      <c r="J352" s="79" t="s">
        <v>29</v>
      </c>
      <c r="K352" s="117" t="s">
        <v>1813</v>
      </c>
      <c r="L352" s="96">
        <v>26029</v>
      </c>
      <c r="M352" s="110">
        <v>71</v>
      </c>
      <c r="N352" s="91">
        <v>485.70100000000002</v>
      </c>
      <c r="O352" s="127">
        <v>18.658999999999999</v>
      </c>
      <c r="P352" s="84">
        <v>1.327</v>
      </c>
      <c r="Q352" s="91">
        <v>2572.4459999999999</v>
      </c>
      <c r="R352" s="127">
        <v>98.826999999999998</v>
      </c>
      <c r="S352" s="84">
        <v>7.0289999999999999</v>
      </c>
      <c r="T352" s="91">
        <v>624.69600000000003</v>
      </c>
      <c r="U352" s="127">
        <v>23.998999999999999</v>
      </c>
      <c r="V352" s="84">
        <v>1.7070000000000001</v>
      </c>
      <c r="W352" s="91"/>
      <c r="X352" s="127"/>
      <c r="Y352" s="84"/>
      <c r="Z352" s="91"/>
      <c r="AA352" s="127"/>
      <c r="AB352" s="84"/>
      <c r="AC352" s="85">
        <v>19.013169999999999</v>
      </c>
      <c r="AD352" s="85">
        <v>51.619</v>
      </c>
      <c r="AE352" s="86" t="s">
        <v>2583</v>
      </c>
      <c r="AF352" s="86" t="s">
        <v>2584</v>
      </c>
      <c r="AG352" s="78"/>
    </row>
    <row r="353" spans="1:33" ht="125.1" customHeight="1" x14ac:dyDescent="0.3">
      <c r="A353" s="114">
        <v>350</v>
      </c>
      <c r="B353" s="82" t="s">
        <v>1814</v>
      </c>
      <c r="C353" s="79" t="s">
        <v>2518</v>
      </c>
      <c r="D353" s="79" t="s">
        <v>2519</v>
      </c>
      <c r="E353" s="79" t="s">
        <v>1815</v>
      </c>
      <c r="F353" s="79" t="s">
        <v>1789</v>
      </c>
      <c r="G353" s="79" t="s">
        <v>1800</v>
      </c>
      <c r="H353" s="79" t="s">
        <v>19</v>
      </c>
      <c r="I353" s="79" t="s">
        <v>1816</v>
      </c>
      <c r="J353" s="79" t="s">
        <v>1817</v>
      </c>
      <c r="K353" s="117" t="s">
        <v>1798</v>
      </c>
      <c r="L353" s="96">
        <v>14474</v>
      </c>
      <c r="M353" s="91">
        <v>40</v>
      </c>
      <c r="N353" s="91">
        <v>238.821</v>
      </c>
      <c r="O353" s="127">
        <v>16.498999999999999</v>
      </c>
      <c r="P353" s="84">
        <v>0.65300000000000002</v>
      </c>
      <c r="Q353" s="91">
        <v>1288.1859999999999</v>
      </c>
      <c r="R353" s="127">
        <v>88.992000000000004</v>
      </c>
      <c r="S353" s="84">
        <v>3.52</v>
      </c>
      <c r="T353" s="91">
        <v>289.48</v>
      </c>
      <c r="U353" s="127">
        <v>19.998000000000001</v>
      </c>
      <c r="V353" s="84">
        <v>0.79100000000000004</v>
      </c>
      <c r="W353" s="91"/>
      <c r="X353" s="127"/>
      <c r="Y353" s="84"/>
      <c r="Z353" s="91"/>
      <c r="AA353" s="127"/>
      <c r="AB353" s="84"/>
      <c r="AC353" s="85">
        <v>19.030999999999999</v>
      </c>
      <c r="AD353" s="85">
        <v>51.667670000000001</v>
      </c>
      <c r="AE353" s="86" t="s">
        <v>2581</v>
      </c>
      <c r="AF353" s="86" t="s">
        <v>2582</v>
      </c>
      <c r="AG353" s="78"/>
    </row>
    <row r="354" spans="1:33" ht="125.1" customHeight="1" x14ac:dyDescent="0.3">
      <c r="A354" s="113">
        <v>351</v>
      </c>
      <c r="B354" s="82" t="s">
        <v>1818</v>
      </c>
      <c r="C354" s="79" t="s">
        <v>2520</v>
      </c>
      <c r="D354" s="80" t="s">
        <v>2287</v>
      </c>
      <c r="E354" s="80" t="s">
        <v>1819</v>
      </c>
      <c r="F354" s="79" t="s">
        <v>1789</v>
      </c>
      <c r="G354" s="79" t="s">
        <v>1787</v>
      </c>
      <c r="H354" s="79" t="s">
        <v>19</v>
      </c>
      <c r="I354" s="79" t="s">
        <v>1820</v>
      </c>
      <c r="J354" s="79" t="s">
        <v>29</v>
      </c>
      <c r="K354" s="117" t="s">
        <v>1821</v>
      </c>
      <c r="L354" s="96">
        <v>13421</v>
      </c>
      <c r="M354" s="91">
        <v>37</v>
      </c>
      <c r="N354" s="91">
        <v>68.716999999999999</v>
      </c>
      <c r="O354" s="127">
        <v>5.12</v>
      </c>
      <c r="P354" s="84">
        <v>0.188</v>
      </c>
      <c r="Q354" s="91">
        <v>510.00700000000001</v>
      </c>
      <c r="R354" s="127">
        <v>38</v>
      </c>
      <c r="S354" s="84">
        <v>1.393</v>
      </c>
      <c r="T354" s="91">
        <v>268.42500000000001</v>
      </c>
      <c r="U354" s="127">
        <v>20</v>
      </c>
      <c r="V354" s="84">
        <v>0.73299999999999998</v>
      </c>
      <c r="W354" s="91"/>
      <c r="X354" s="127"/>
      <c r="Y354" s="84"/>
      <c r="Z354" s="91"/>
      <c r="AA354" s="127"/>
      <c r="AB354" s="84"/>
      <c r="AC354" s="85">
        <v>19.024170000000002</v>
      </c>
      <c r="AD354" s="85">
        <v>51.578330000000001</v>
      </c>
      <c r="AE354" s="86" t="s">
        <v>2579</v>
      </c>
      <c r="AF354" s="86" t="s">
        <v>2580</v>
      </c>
      <c r="AG354" s="78"/>
    </row>
    <row r="355" spans="1:33" ht="125.1" customHeight="1" x14ac:dyDescent="0.3">
      <c r="A355" s="114">
        <v>352</v>
      </c>
      <c r="B355" s="82" t="s">
        <v>1822</v>
      </c>
      <c r="C355" s="79" t="s">
        <v>2194</v>
      </c>
      <c r="D355" s="79" t="s">
        <v>2521</v>
      </c>
      <c r="E355" s="79" t="s">
        <v>1823</v>
      </c>
      <c r="F355" s="79" t="s">
        <v>1789</v>
      </c>
      <c r="G355" s="79" t="s">
        <v>1787</v>
      </c>
      <c r="H355" s="79" t="s">
        <v>102</v>
      </c>
      <c r="I355" s="79" t="s">
        <v>1824</v>
      </c>
      <c r="J355" s="79" t="s">
        <v>1825</v>
      </c>
      <c r="K355" s="117" t="s">
        <v>1826</v>
      </c>
      <c r="L355" s="96">
        <v>67346</v>
      </c>
      <c r="M355" s="91">
        <v>184</v>
      </c>
      <c r="N355" s="91">
        <v>479.334</v>
      </c>
      <c r="O355" s="127">
        <v>7.117</v>
      </c>
      <c r="P355" s="84">
        <v>1.31</v>
      </c>
      <c r="Q355" s="91">
        <v>4000.4270000000001</v>
      </c>
      <c r="R355" s="127">
        <v>59.4</v>
      </c>
      <c r="S355" s="84">
        <v>10.93</v>
      </c>
      <c r="T355" s="91">
        <v>792.93</v>
      </c>
      <c r="U355" s="127">
        <v>11.773999999999999</v>
      </c>
      <c r="V355" s="84">
        <v>2.1659999999999999</v>
      </c>
      <c r="W355" s="91"/>
      <c r="X355" s="127"/>
      <c r="Y355" s="84"/>
      <c r="Z355" s="91"/>
      <c r="AA355" s="127"/>
      <c r="AB355" s="84"/>
      <c r="AC355" s="85">
        <v>18.974720000000001</v>
      </c>
      <c r="AD355" s="85">
        <v>51.59639</v>
      </c>
      <c r="AE355" s="86" t="s">
        <v>2577</v>
      </c>
      <c r="AF355" s="86" t="s">
        <v>2578</v>
      </c>
      <c r="AG355" s="78"/>
    </row>
    <row r="356" spans="1:33" ht="125.1" customHeight="1" x14ac:dyDescent="0.3">
      <c r="A356" s="113">
        <v>353</v>
      </c>
      <c r="B356" s="82" t="s">
        <v>1827</v>
      </c>
      <c r="C356" s="79" t="s">
        <v>2522</v>
      </c>
      <c r="D356" s="79" t="s">
        <v>2390</v>
      </c>
      <c r="E356" s="79" t="s">
        <v>2388</v>
      </c>
      <c r="F356" s="79" t="s">
        <v>1789</v>
      </c>
      <c r="G356" s="79" t="s">
        <v>1800</v>
      </c>
      <c r="H356" s="79" t="s">
        <v>19</v>
      </c>
      <c r="I356" s="79" t="s">
        <v>1828</v>
      </c>
      <c r="J356" s="79" t="s">
        <v>1829</v>
      </c>
      <c r="K356" s="117" t="s">
        <v>1830</v>
      </c>
      <c r="L356" s="82">
        <v>1521</v>
      </c>
      <c r="M356" s="91">
        <v>4</v>
      </c>
      <c r="N356" s="91">
        <v>48.216000000000001</v>
      </c>
      <c r="O356" s="127">
        <v>31.667999999999999</v>
      </c>
      <c r="P356" s="84">
        <v>0.13200000000000001</v>
      </c>
      <c r="Q356" s="91">
        <v>209.898</v>
      </c>
      <c r="R356" s="127">
        <v>137.85900000000001</v>
      </c>
      <c r="S356" s="84">
        <v>0.57299999999999995</v>
      </c>
      <c r="T356" s="91">
        <v>147.99299999999999</v>
      </c>
      <c r="U356" s="127">
        <v>97.2</v>
      </c>
      <c r="V356" s="84">
        <v>0.40400000000000003</v>
      </c>
      <c r="W356" s="91"/>
      <c r="X356" s="127"/>
      <c r="Y356" s="84"/>
      <c r="Z356" s="91"/>
      <c r="AA356" s="127"/>
      <c r="AB356" s="84"/>
      <c r="AC356" s="85">
        <v>18.909210000000002</v>
      </c>
      <c r="AD356" s="85">
        <v>51.72963</v>
      </c>
      <c r="AE356" s="82" t="s">
        <v>2575</v>
      </c>
      <c r="AF356" s="82" t="s">
        <v>2576</v>
      </c>
      <c r="AG356" s="78"/>
    </row>
    <row r="357" spans="1:33" ht="125.1" customHeight="1" x14ac:dyDescent="0.3">
      <c r="A357" s="114">
        <v>354</v>
      </c>
      <c r="B357" s="82" t="s">
        <v>1831</v>
      </c>
      <c r="C357" s="79" t="s">
        <v>2523</v>
      </c>
      <c r="D357" s="79" t="s">
        <v>2524</v>
      </c>
      <c r="E357" s="79" t="s">
        <v>2389</v>
      </c>
      <c r="F357" s="79" t="s">
        <v>1602</v>
      </c>
      <c r="G357" s="79" t="s">
        <v>1639</v>
      </c>
      <c r="H357" s="79" t="s">
        <v>19</v>
      </c>
      <c r="I357" s="81" t="s">
        <v>1832</v>
      </c>
      <c r="J357" s="79" t="s">
        <v>29</v>
      </c>
      <c r="K357" s="117" t="s">
        <v>1641</v>
      </c>
      <c r="L357" s="82">
        <v>24573</v>
      </c>
      <c r="M357" s="83">
        <v>67</v>
      </c>
      <c r="N357" s="83">
        <v>287.50400000000002</v>
      </c>
      <c r="O357" s="127">
        <v>11.7</v>
      </c>
      <c r="P357" s="84">
        <v>0.78600000000000003</v>
      </c>
      <c r="Q357" s="91">
        <v>1356.43</v>
      </c>
      <c r="R357" s="127">
        <v>55.198999999999998</v>
      </c>
      <c r="S357" s="84">
        <v>3.706</v>
      </c>
      <c r="T357" s="91">
        <v>368.59500000000003</v>
      </c>
      <c r="U357" s="127">
        <v>15</v>
      </c>
      <c r="V357" s="84">
        <v>1.0069999999999999</v>
      </c>
      <c r="W357" s="91"/>
      <c r="X357" s="127"/>
      <c r="Y357" s="84"/>
      <c r="Z357" s="91"/>
      <c r="AA357" s="127"/>
      <c r="AB357" s="84"/>
      <c r="AC357" s="85">
        <v>18.626609999999999</v>
      </c>
      <c r="AD357" s="85">
        <v>51.497860000000003</v>
      </c>
      <c r="AE357" s="86" t="s">
        <v>2573</v>
      </c>
      <c r="AF357" s="86" t="s">
        <v>2574</v>
      </c>
      <c r="AG357" s="78"/>
    </row>
    <row r="358" spans="1:33" ht="125.1" customHeight="1" x14ac:dyDescent="0.4">
      <c r="B358" s="5"/>
      <c r="C358" s="3"/>
      <c r="D358" s="12"/>
      <c r="E358" s="12"/>
      <c r="F358" s="3"/>
      <c r="G358" s="3"/>
      <c r="H358" s="3"/>
      <c r="I358" s="12"/>
      <c r="J358" s="3"/>
      <c r="K358" s="104"/>
      <c r="L358" s="75"/>
      <c r="M358" s="111"/>
      <c r="N358" s="111"/>
      <c r="O358" s="128"/>
      <c r="P358" s="132"/>
      <c r="Q358" s="111"/>
      <c r="R358" s="128"/>
      <c r="S358" s="132"/>
      <c r="T358" s="111"/>
      <c r="U358" s="128"/>
      <c r="V358" s="132"/>
      <c r="W358" s="111"/>
      <c r="X358" s="128"/>
      <c r="Y358" s="132"/>
      <c r="Z358" s="111"/>
      <c r="AA358" s="128"/>
      <c r="AB358" s="132"/>
      <c r="AC358" s="76"/>
      <c r="AD358" s="76"/>
      <c r="AE358" s="77"/>
      <c r="AF358" s="77"/>
    </row>
    <row r="359" spans="1:33" ht="125.1" customHeight="1" x14ac:dyDescent="0.4">
      <c r="B359" s="5"/>
      <c r="C359" s="3"/>
      <c r="D359" s="12"/>
      <c r="E359" s="12"/>
      <c r="F359" s="3"/>
      <c r="G359" s="3"/>
      <c r="H359" s="3"/>
      <c r="I359" s="12"/>
      <c r="J359" s="3"/>
      <c r="K359" s="104"/>
      <c r="L359" s="75"/>
      <c r="M359" s="111"/>
      <c r="N359" s="111"/>
      <c r="O359" s="128"/>
      <c r="P359" s="132"/>
      <c r="Q359" s="111"/>
      <c r="R359" s="128"/>
      <c r="S359" s="132"/>
      <c r="T359" s="111"/>
      <c r="U359" s="128"/>
      <c r="V359" s="132"/>
      <c r="W359" s="111"/>
      <c r="X359" s="128"/>
      <c r="Y359" s="132"/>
      <c r="Z359" s="111"/>
      <c r="AA359" s="128"/>
      <c r="AB359" s="132"/>
      <c r="AC359" s="76"/>
      <c r="AD359" s="76"/>
      <c r="AE359" s="77"/>
      <c r="AF359" s="77"/>
    </row>
    <row r="360" spans="1:33" ht="125.1" customHeight="1" x14ac:dyDescent="0.4">
      <c r="B360" s="5"/>
      <c r="C360" s="3"/>
      <c r="D360" s="12"/>
      <c r="E360" s="12"/>
      <c r="F360" s="3"/>
      <c r="G360" s="3"/>
      <c r="H360" s="3"/>
      <c r="I360" s="12"/>
      <c r="J360" s="3"/>
      <c r="K360" s="104"/>
      <c r="L360" s="75"/>
      <c r="M360" s="111"/>
      <c r="N360" s="111"/>
      <c r="O360" s="128"/>
      <c r="P360" s="132"/>
      <c r="Q360" s="111"/>
      <c r="R360" s="128"/>
      <c r="S360" s="132"/>
      <c r="T360" s="111"/>
      <c r="U360" s="128"/>
      <c r="V360" s="132"/>
      <c r="W360" s="111"/>
      <c r="X360" s="128"/>
      <c r="Y360" s="132"/>
      <c r="Z360" s="111"/>
      <c r="AA360" s="128"/>
      <c r="AB360" s="132"/>
      <c r="AC360" s="76"/>
      <c r="AD360" s="76"/>
      <c r="AE360" s="77"/>
      <c r="AF360" s="77"/>
    </row>
    <row r="361" spans="1:33" ht="125.1" customHeight="1" x14ac:dyDescent="0.4">
      <c r="B361" s="5"/>
      <c r="C361" s="3"/>
      <c r="D361" s="12"/>
      <c r="E361" s="12"/>
      <c r="F361" s="3"/>
      <c r="G361" s="3"/>
      <c r="H361" s="3"/>
      <c r="I361" s="12"/>
      <c r="J361" s="3"/>
      <c r="K361" s="104"/>
      <c r="L361" s="75"/>
      <c r="M361" s="111"/>
      <c r="N361" s="111"/>
      <c r="O361" s="128"/>
      <c r="P361" s="132"/>
      <c r="Q361" s="111"/>
      <c r="R361" s="128"/>
      <c r="S361" s="132"/>
      <c r="T361" s="111"/>
      <c r="U361" s="128"/>
      <c r="V361" s="132"/>
      <c r="W361" s="111"/>
      <c r="X361" s="128"/>
      <c r="Y361" s="132"/>
      <c r="Z361" s="111"/>
      <c r="AA361" s="128"/>
      <c r="AB361" s="132"/>
      <c r="AC361" s="76"/>
      <c r="AD361" s="76"/>
      <c r="AE361" s="77"/>
      <c r="AF361" s="77"/>
    </row>
    <row r="362" spans="1:33" ht="125.1" customHeight="1" x14ac:dyDescent="0.4">
      <c r="B362" s="5"/>
      <c r="C362" s="3"/>
      <c r="D362" s="12"/>
      <c r="E362" s="12"/>
      <c r="F362" s="3"/>
      <c r="G362" s="3"/>
      <c r="H362" s="3"/>
      <c r="I362" s="12"/>
      <c r="J362" s="3"/>
      <c r="K362" s="104"/>
      <c r="L362" s="75"/>
      <c r="M362" s="111"/>
      <c r="N362" s="111"/>
      <c r="O362" s="128"/>
      <c r="P362" s="132"/>
      <c r="Q362" s="111"/>
      <c r="R362" s="128"/>
      <c r="S362" s="132"/>
      <c r="T362" s="111"/>
      <c r="U362" s="128"/>
      <c r="V362" s="132"/>
      <c r="W362" s="111"/>
      <c r="X362" s="128"/>
      <c r="Y362" s="132"/>
      <c r="Z362" s="111"/>
      <c r="AA362" s="128"/>
      <c r="AB362" s="132"/>
      <c r="AC362" s="76"/>
      <c r="AD362" s="76"/>
      <c r="AE362" s="77"/>
      <c r="AF362" s="77"/>
    </row>
    <row r="363" spans="1:33" ht="125.1" customHeight="1" x14ac:dyDescent="0.4">
      <c r="B363" s="5"/>
      <c r="C363" s="3"/>
      <c r="D363" s="12"/>
      <c r="E363" s="12"/>
      <c r="F363" s="3"/>
      <c r="G363" s="3"/>
      <c r="H363" s="3"/>
      <c r="I363" s="12"/>
      <c r="J363" s="3"/>
      <c r="K363" s="104"/>
      <c r="L363" s="75"/>
      <c r="M363" s="111"/>
      <c r="N363" s="111"/>
      <c r="O363" s="128"/>
      <c r="P363" s="132"/>
      <c r="Q363" s="111"/>
      <c r="R363" s="128"/>
      <c r="S363" s="132"/>
      <c r="T363" s="111"/>
      <c r="U363" s="128"/>
      <c r="V363" s="132"/>
      <c r="W363" s="111"/>
      <c r="X363" s="128"/>
      <c r="Y363" s="132"/>
      <c r="Z363" s="111"/>
      <c r="AA363" s="128"/>
      <c r="AB363" s="132"/>
      <c r="AC363" s="76"/>
      <c r="AD363" s="76"/>
      <c r="AE363" s="77"/>
      <c r="AF363" s="77"/>
    </row>
    <row r="364" spans="1:33" ht="125.1" customHeight="1" x14ac:dyDescent="0.4">
      <c r="B364" s="5"/>
      <c r="C364" s="3"/>
      <c r="D364" s="12"/>
      <c r="E364" s="12"/>
      <c r="F364" s="3"/>
      <c r="G364" s="3"/>
      <c r="H364" s="3"/>
      <c r="I364" s="12"/>
      <c r="J364" s="3"/>
      <c r="K364" s="104"/>
      <c r="L364" s="75"/>
      <c r="M364" s="111"/>
      <c r="N364" s="111"/>
      <c r="O364" s="128"/>
      <c r="P364" s="132"/>
      <c r="Q364" s="111"/>
      <c r="R364" s="128"/>
      <c r="S364" s="132"/>
      <c r="T364" s="111"/>
      <c r="U364" s="128"/>
      <c r="V364" s="132"/>
      <c r="W364" s="111"/>
      <c r="X364" s="128"/>
      <c r="Y364" s="132"/>
      <c r="Z364" s="111"/>
      <c r="AA364" s="128"/>
      <c r="AB364" s="132"/>
      <c r="AC364" s="76"/>
      <c r="AD364" s="76"/>
      <c r="AE364" s="77"/>
      <c r="AF364" s="77"/>
    </row>
    <row r="365" spans="1:33" ht="125.1" customHeight="1" x14ac:dyDescent="0.4">
      <c r="B365" s="5"/>
      <c r="C365" s="3"/>
      <c r="D365" s="12"/>
      <c r="E365" s="12"/>
      <c r="F365" s="3"/>
      <c r="G365" s="3"/>
      <c r="H365" s="3"/>
      <c r="I365" s="12"/>
      <c r="J365" s="3"/>
      <c r="K365" s="104"/>
      <c r="L365" s="75"/>
      <c r="M365" s="111"/>
      <c r="N365" s="111"/>
      <c r="O365" s="128"/>
      <c r="P365" s="132"/>
      <c r="Q365" s="111"/>
      <c r="R365" s="128"/>
      <c r="S365" s="132"/>
      <c r="T365" s="111"/>
      <c r="U365" s="128"/>
      <c r="V365" s="132"/>
      <c r="W365" s="111"/>
      <c r="X365" s="128"/>
      <c r="Y365" s="132"/>
      <c r="Z365" s="111"/>
      <c r="AA365" s="128"/>
      <c r="AB365" s="132"/>
      <c r="AC365" s="76"/>
      <c r="AD365" s="76"/>
      <c r="AE365" s="77"/>
      <c r="AF365" s="77"/>
    </row>
    <row r="366" spans="1:33" ht="125.1" customHeight="1" x14ac:dyDescent="0.4">
      <c r="B366" s="5"/>
      <c r="C366" s="3"/>
      <c r="D366" s="12"/>
      <c r="E366" s="12"/>
      <c r="F366" s="3"/>
      <c r="G366" s="3"/>
      <c r="H366" s="3"/>
      <c r="I366" s="12"/>
      <c r="J366" s="3"/>
      <c r="K366" s="104"/>
      <c r="L366" s="75"/>
      <c r="M366" s="111"/>
      <c r="N366" s="111"/>
      <c r="O366" s="128"/>
      <c r="P366" s="132"/>
      <c r="Q366" s="111"/>
      <c r="R366" s="128"/>
      <c r="S366" s="132"/>
      <c r="T366" s="111"/>
      <c r="U366" s="128"/>
      <c r="V366" s="132"/>
      <c r="W366" s="111"/>
      <c r="X366" s="128"/>
      <c r="Y366" s="132"/>
      <c r="Z366" s="111"/>
      <c r="AA366" s="128"/>
      <c r="AB366" s="132"/>
      <c r="AC366" s="76"/>
      <c r="AD366" s="76"/>
      <c r="AE366" s="77"/>
      <c r="AF366" s="77"/>
    </row>
    <row r="367" spans="1:33" ht="125.1" customHeight="1" x14ac:dyDescent="0.4">
      <c r="B367" s="5"/>
      <c r="C367" s="3"/>
      <c r="D367" s="12"/>
      <c r="E367" s="12"/>
      <c r="F367" s="3"/>
      <c r="G367" s="3"/>
      <c r="H367" s="3"/>
      <c r="I367" s="12"/>
      <c r="J367" s="3"/>
      <c r="K367" s="104"/>
      <c r="L367" s="75"/>
      <c r="M367" s="111"/>
      <c r="N367" s="111"/>
      <c r="O367" s="128"/>
      <c r="P367" s="132"/>
      <c r="Q367" s="111"/>
      <c r="R367" s="128"/>
      <c r="S367" s="132"/>
      <c r="T367" s="111"/>
      <c r="U367" s="128"/>
      <c r="V367" s="132"/>
      <c r="W367" s="111"/>
      <c r="X367" s="128"/>
      <c r="Y367" s="132"/>
      <c r="Z367" s="111"/>
      <c r="AA367" s="128"/>
      <c r="AB367" s="132"/>
      <c r="AC367" s="76"/>
      <c r="AD367" s="76"/>
      <c r="AE367" s="77"/>
      <c r="AF367" s="77"/>
    </row>
    <row r="368" spans="1:33" ht="125.1" customHeight="1" x14ac:dyDescent="0.4">
      <c r="B368" s="5"/>
      <c r="C368" s="3"/>
      <c r="D368" s="12"/>
      <c r="E368" s="12"/>
      <c r="F368" s="3"/>
      <c r="G368" s="3"/>
      <c r="H368" s="3"/>
      <c r="I368" s="12"/>
      <c r="J368" s="3"/>
      <c r="K368" s="104"/>
      <c r="L368" s="75"/>
      <c r="M368" s="111"/>
      <c r="N368" s="111"/>
      <c r="O368" s="128"/>
      <c r="P368" s="132"/>
      <c r="Q368" s="111"/>
      <c r="R368" s="128"/>
      <c r="S368" s="132"/>
      <c r="T368" s="111"/>
      <c r="U368" s="128"/>
      <c r="V368" s="132"/>
      <c r="W368" s="111"/>
      <c r="X368" s="128"/>
      <c r="Y368" s="132"/>
      <c r="Z368" s="111"/>
      <c r="AA368" s="128"/>
      <c r="AB368" s="132"/>
      <c r="AC368" s="76"/>
      <c r="AD368" s="76"/>
      <c r="AE368" s="77"/>
      <c r="AF368" s="77"/>
    </row>
    <row r="369" spans="2:32" ht="125.1" customHeight="1" x14ac:dyDescent="0.4">
      <c r="B369" s="5"/>
      <c r="C369" s="3"/>
      <c r="D369" s="12"/>
      <c r="E369" s="12"/>
      <c r="F369" s="3"/>
      <c r="G369" s="3"/>
      <c r="H369" s="3"/>
      <c r="I369" s="12"/>
      <c r="J369" s="3"/>
      <c r="K369" s="104"/>
      <c r="L369" s="75"/>
      <c r="M369" s="111"/>
      <c r="N369" s="111"/>
      <c r="O369" s="128"/>
      <c r="P369" s="132"/>
      <c r="Q369" s="111"/>
      <c r="R369" s="128"/>
      <c r="S369" s="132"/>
      <c r="T369" s="111"/>
      <c r="U369" s="128"/>
      <c r="V369" s="132"/>
      <c r="W369" s="111"/>
      <c r="X369" s="128"/>
      <c r="Y369" s="132"/>
      <c r="Z369" s="111"/>
      <c r="AA369" s="128"/>
      <c r="AB369" s="132"/>
      <c r="AC369" s="76"/>
      <c r="AD369" s="76"/>
      <c r="AE369" s="77"/>
      <c r="AF369" s="77"/>
    </row>
    <row r="370" spans="2:32" ht="125.1" customHeight="1" x14ac:dyDescent="0.4">
      <c r="B370" s="5"/>
      <c r="C370" s="3"/>
      <c r="D370" s="12"/>
      <c r="E370" s="12"/>
      <c r="F370" s="3"/>
      <c r="G370" s="3"/>
      <c r="H370" s="3"/>
      <c r="I370" s="12"/>
      <c r="J370" s="3"/>
      <c r="K370" s="104"/>
      <c r="L370" s="75"/>
      <c r="M370" s="111"/>
      <c r="N370" s="111"/>
      <c r="O370" s="128"/>
      <c r="P370" s="132"/>
      <c r="Q370" s="111"/>
      <c r="R370" s="128"/>
      <c r="S370" s="132"/>
      <c r="T370" s="111"/>
      <c r="U370" s="128"/>
      <c r="V370" s="132"/>
      <c r="W370" s="111"/>
      <c r="X370" s="128"/>
      <c r="Y370" s="132"/>
      <c r="Z370" s="111"/>
      <c r="AA370" s="128"/>
      <c r="AB370" s="132"/>
      <c r="AC370" s="76"/>
      <c r="AD370" s="76"/>
      <c r="AE370" s="77"/>
      <c r="AF370" s="77"/>
    </row>
    <row r="371" spans="2:32" ht="125.1" customHeight="1" x14ac:dyDescent="0.4">
      <c r="B371" s="5"/>
      <c r="C371" s="3"/>
      <c r="D371" s="12"/>
      <c r="E371" s="12"/>
      <c r="F371" s="3"/>
      <c r="G371" s="3"/>
      <c r="H371" s="3"/>
      <c r="I371" s="12"/>
      <c r="J371" s="3"/>
      <c r="K371" s="104"/>
      <c r="L371" s="75"/>
      <c r="M371" s="111"/>
      <c r="N371" s="111"/>
      <c r="O371" s="128"/>
      <c r="P371" s="132"/>
      <c r="Q371" s="111"/>
      <c r="R371" s="128"/>
      <c r="S371" s="132"/>
      <c r="T371" s="111"/>
      <c r="U371" s="128"/>
      <c r="V371" s="132"/>
      <c r="W371" s="111"/>
      <c r="X371" s="128"/>
      <c r="Y371" s="132"/>
      <c r="Z371" s="111"/>
      <c r="AA371" s="128"/>
      <c r="AB371" s="132"/>
      <c r="AC371" s="76"/>
      <c r="AD371" s="76"/>
      <c r="AE371" s="77"/>
      <c r="AF371" s="77"/>
    </row>
    <row r="372" spans="2:32" ht="125.1" customHeight="1" x14ac:dyDescent="0.4">
      <c r="B372" s="5"/>
      <c r="C372" s="3"/>
      <c r="D372" s="12"/>
      <c r="E372" s="12"/>
      <c r="F372" s="3"/>
      <c r="G372" s="3"/>
      <c r="H372" s="3"/>
      <c r="I372" s="12"/>
      <c r="J372" s="3"/>
      <c r="K372" s="104"/>
      <c r="L372" s="75"/>
      <c r="M372" s="111"/>
      <c r="N372" s="111"/>
      <c r="O372" s="128"/>
      <c r="P372" s="132"/>
      <c r="Q372" s="111"/>
      <c r="R372" s="128"/>
      <c r="S372" s="132"/>
      <c r="T372" s="111"/>
      <c r="U372" s="128"/>
      <c r="V372" s="132"/>
      <c r="W372" s="111"/>
      <c r="X372" s="128"/>
      <c r="Y372" s="132"/>
      <c r="Z372" s="111"/>
      <c r="AA372" s="128"/>
      <c r="AB372" s="132"/>
      <c r="AC372" s="76"/>
      <c r="AD372" s="76"/>
      <c r="AE372" s="77"/>
      <c r="AF372" s="77"/>
    </row>
    <row r="373" spans="2:32" ht="125.1" customHeight="1" x14ac:dyDescent="0.4">
      <c r="B373" s="5"/>
      <c r="C373" s="3"/>
      <c r="D373" s="12"/>
      <c r="E373" s="12"/>
      <c r="F373" s="3"/>
      <c r="G373" s="3"/>
      <c r="H373" s="3"/>
      <c r="I373" s="12"/>
      <c r="J373" s="3"/>
      <c r="K373" s="104"/>
      <c r="L373" s="75"/>
      <c r="M373" s="111"/>
      <c r="N373" s="111"/>
      <c r="O373" s="128"/>
      <c r="P373" s="132"/>
      <c r="Q373" s="111"/>
      <c r="R373" s="128"/>
      <c r="S373" s="132"/>
      <c r="T373" s="111"/>
      <c r="U373" s="128"/>
      <c r="V373" s="132"/>
      <c r="W373" s="111"/>
      <c r="X373" s="128"/>
      <c r="Y373" s="132"/>
      <c r="Z373" s="111"/>
      <c r="AA373" s="128"/>
      <c r="AB373" s="132"/>
      <c r="AC373" s="76"/>
      <c r="AD373" s="76"/>
      <c r="AE373" s="77"/>
      <c r="AF373" s="77"/>
    </row>
    <row r="374" spans="2:32" ht="125.1" customHeight="1" x14ac:dyDescent="0.4">
      <c r="B374" s="5"/>
      <c r="C374" s="3"/>
      <c r="D374" s="12"/>
      <c r="E374" s="12"/>
      <c r="F374" s="3"/>
      <c r="G374" s="3"/>
      <c r="H374" s="3"/>
      <c r="I374" s="12"/>
      <c r="J374" s="3"/>
      <c r="K374" s="104"/>
      <c r="L374" s="75"/>
      <c r="M374" s="111"/>
      <c r="N374" s="111"/>
      <c r="O374" s="128"/>
      <c r="P374" s="132"/>
      <c r="Q374" s="111"/>
      <c r="R374" s="128"/>
      <c r="S374" s="132"/>
      <c r="T374" s="111"/>
      <c r="U374" s="128"/>
      <c r="V374" s="132"/>
      <c r="W374" s="111"/>
      <c r="X374" s="128"/>
      <c r="Y374" s="132"/>
      <c r="Z374" s="111"/>
      <c r="AA374" s="128"/>
      <c r="AB374" s="132"/>
      <c r="AC374" s="76"/>
      <c r="AD374" s="76"/>
      <c r="AE374" s="77"/>
      <c r="AF374" s="77"/>
    </row>
    <row r="375" spans="2:32" ht="125.1" customHeight="1" x14ac:dyDescent="0.4">
      <c r="B375" s="5"/>
      <c r="C375" s="3"/>
      <c r="D375" s="12"/>
      <c r="E375" s="12"/>
      <c r="F375" s="3"/>
      <c r="G375" s="3"/>
      <c r="H375" s="3"/>
      <c r="I375" s="12"/>
      <c r="J375" s="3"/>
      <c r="K375" s="104"/>
      <c r="L375" s="75"/>
      <c r="M375" s="111"/>
      <c r="N375" s="111"/>
      <c r="O375" s="128"/>
      <c r="P375" s="132"/>
      <c r="Q375" s="111"/>
      <c r="R375" s="128"/>
      <c r="S375" s="132"/>
      <c r="T375" s="111"/>
      <c r="U375" s="128"/>
      <c r="V375" s="132"/>
      <c r="W375" s="111"/>
      <c r="X375" s="128"/>
      <c r="Y375" s="132"/>
      <c r="Z375" s="111"/>
      <c r="AA375" s="128"/>
      <c r="AB375" s="132"/>
      <c r="AC375" s="76"/>
      <c r="AD375" s="76"/>
      <c r="AE375" s="77"/>
      <c r="AF375" s="77"/>
    </row>
    <row r="376" spans="2:32" ht="125.1" customHeight="1" x14ac:dyDescent="0.4">
      <c r="B376" s="5"/>
      <c r="C376" s="3"/>
      <c r="D376" s="12"/>
      <c r="E376" s="12"/>
      <c r="F376" s="3"/>
      <c r="G376" s="3"/>
      <c r="H376" s="3"/>
      <c r="I376" s="12"/>
      <c r="J376" s="3"/>
      <c r="K376" s="104"/>
      <c r="L376" s="75"/>
      <c r="M376" s="111"/>
      <c r="N376" s="111"/>
      <c r="O376" s="128"/>
      <c r="P376" s="132"/>
      <c r="Q376" s="111"/>
      <c r="R376" s="128"/>
      <c r="S376" s="132"/>
      <c r="T376" s="111"/>
      <c r="U376" s="128"/>
      <c r="V376" s="132"/>
      <c r="W376" s="111"/>
      <c r="X376" s="128"/>
      <c r="Y376" s="132"/>
      <c r="Z376" s="111"/>
      <c r="AA376" s="128"/>
      <c r="AB376" s="132"/>
      <c r="AC376" s="76"/>
      <c r="AD376" s="76"/>
      <c r="AE376" s="77"/>
      <c r="AF376" s="77"/>
    </row>
    <row r="377" spans="2:32" ht="125.1" customHeight="1" x14ac:dyDescent="0.4">
      <c r="B377" s="5"/>
      <c r="C377" s="3"/>
      <c r="D377" s="12"/>
      <c r="E377" s="12"/>
      <c r="F377" s="3"/>
      <c r="G377" s="3"/>
      <c r="H377" s="3"/>
      <c r="I377" s="12"/>
      <c r="J377" s="3"/>
      <c r="K377" s="104"/>
      <c r="L377" s="75"/>
      <c r="M377" s="111"/>
      <c r="N377" s="111"/>
      <c r="O377" s="128"/>
      <c r="P377" s="132"/>
      <c r="Q377" s="111"/>
      <c r="R377" s="128"/>
      <c r="S377" s="132"/>
      <c r="T377" s="111"/>
      <c r="U377" s="128"/>
      <c r="V377" s="132"/>
      <c r="W377" s="111"/>
      <c r="X377" s="128"/>
      <c r="Y377" s="132"/>
      <c r="Z377" s="111"/>
      <c r="AA377" s="128"/>
      <c r="AB377" s="132"/>
      <c r="AC377" s="76"/>
      <c r="AD377" s="76"/>
      <c r="AE377" s="77"/>
      <c r="AF377" s="77"/>
    </row>
    <row r="378" spans="2:32" ht="125.1" customHeight="1" x14ac:dyDescent="0.4">
      <c r="B378" s="5"/>
      <c r="C378" s="3"/>
      <c r="D378" s="12"/>
      <c r="E378" s="12"/>
      <c r="F378" s="3"/>
      <c r="G378" s="3"/>
      <c r="H378" s="3"/>
      <c r="I378" s="12"/>
      <c r="J378" s="3"/>
      <c r="K378" s="104"/>
      <c r="L378" s="75"/>
      <c r="M378" s="111"/>
      <c r="N378" s="111"/>
      <c r="O378" s="128"/>
      <c r="P378" s="132"/>
      <c r="Q378" s="111"/>
      <c r="R378" s="128"/>
      <c r="S378" s="132"/>
      <c r="T378" s="111"/>
      <c r="U378" s="128"/>
      <c r="V378" s="132"/>
      <c r="W378" s="111"/>
      <c r="X378" s="128"/>
      <c r="Y378" s="132"/>
      <c r="Z378" s="111"/>
      <c r="AA378" s="128"/>
      <c r="AB378" s="132"/>
      <c r="AC378" s="76"/>
      <c r="AD378" s="76"/>
      <c r="AE378" s="77"/>
      <c r="AF378" s="77"/>
    </row>
    <row r="379" spans="2:32" ht="125.1" customHeight="1" x14ac:dyDescent="0.4">
      <c r="B379" s="5"/>
      <c r="C379" s="3"/>
      <c r="D379" s="12"/>
      <c r="E379" s="12"/>
      <c r="F379" s="3"/>
      <c r="G379" s="3"/>
      <c r="H379" s="3"/>
      <c r="I379" s="12"/>
      <c r="J379" s="3"/>
      <c r="K379" s="104"/>
      <c r="L379" s="75"/>
      <c r="M379" s="111"/>
      <c r="N379" s="111"/>
      <c r="O379" s="128"/>
      <c r="P379" s="132"/>
      <c r="Q379" s="111"/>
      <c r="R379" s="128"/>
      <c r="S379" s="132"/>
      <c r="T379" s="111"/>
      <c r="U379" s="128"/>
      <c r="V379" s="132"/>
      <c r="W379" s="111"/>
      <c r="X379" s="128"/>
      <c r="Y379" s="132"/>
      <c r="Z379" s="111"/>
      <c r="AA379" s="128"/>
      <c r="AB379" s="132"/>
      <c r="AC379" s="76"/>
      <c r="AD379" s="76"/>
      <c r="AE379" s="77"/>
      <c r="AF379" s="77"/>
    </row>
    <row r="380" spans="2:32" ht="125.1" customHeight="1" x14ac:dyDescent="0.4">
      <c r="B380" s="5"/>
      <c r="C380" s="3"/>
      <c r="D380" s="12"/>
      <c r="E380" s="12"/>
      <c r="F380" s="3"/>
      <c r="G380" s="3"/>
      <c r="H380" s="3"/>
      <c r="I380" s="12"/>
      <c r="J380" s="3"/>
      <c r="K380" s="104"/>
      <c r="L380" s="75"/>
      <c r="M380" s="111"/>
      <c r="N380" s="111"/>
      <c r="O380" s="128"/>
      <c r="P380" s="132"/>
      <c r="Q380" s="111"/>
      <c r="R380" s="128"/>
      <c r="S380" s="132"/>
      <c r="T380" s="111"/>
      <c r="U380" s="128"/>
      <c r="V380" s="132"/>
      <c r="W380" s="111"/>
      <c r="X380" s="128"/>
      <c r="Y380" s="132"/>
      <c r="Z380" s="111"/>
      <c r="AA380" s="128"/>
      <c r="AB380" s="132"/>
      <c r="AC380" s="76"/>
      <c r="AD380" s="76"/>
      <c r="AE380" s="77"/>
      <c r="AF380" s="77"/>
    </row>
    <row r="381" spans="2:32" ht="125.1" customHeight="1" x14ac:dyDescent="0.4">
      <c r="B381" s="5"/>
      <c r="C381" s="3"/>
      <c r="D381" s="12"/>
      <c r="E381" s="12"/>
      <c r="F381" s="3"/>
      <c r="G381" s="3"/>
      <c r="H381" s="3"/>
      <c r="I381" s="12"/>
      <c r="J381" s="3"/>
      <c r="K381" s="104"/>
      <c r="L381" s="75"/>
      <c r="M381" s="111"/>
      <c r="N381" s="111"/>
      <c r="O381" s="128"/>
      <c r="P381" s="132"/>
      <c r="Q381" s="111"/>
      <c r="R381" s="128"/>
      <c r="S381" s="132"/>
      <c r="T381" s="111"/>
      <c r="U381" s="128"/>
      <c r="V381" s="132"/>
      <c r="W381" s="111"/>
      <c r="X381" s="128"/>
      <c r="Y381" s="132"/>
      <c r="Z381" s="111"/>
      <c r="AA381" s="128"/>
      <c r="AB381" s="132"/>
      <c r="AC381" s="76"/>
      <c r="AD381" s="76"/>
      <c r="AE381" s="77"/>
      <c r="AF381" s="77"/>
    </row>
    <row r="382" spans="2:32" ht="125.1" customHeight="1" x14ac:dyDescent="0.4">
      <c r="B382" s="5"/>
      <c r="C382" s="3"/>
      <c r="D382" s="12"/>
      <c r="E382" s="12"/>
      <c r="F382" s="3"/>
      <c r="G382" s="3"/>
      <c r="H382" s="3"/>
      <c r="I382" s="12"/>
      <c r="J382" s="3"/>
      <c r="K382" s="104"/>
      <c r="L382" s="75"/>
      <c r="M382" s="111"/>
      <c r="N382" s="111"/>
      <c r="O382" s="128"/>
      <c r="P382" s="132"/>
      <c r="Q382" s="111"/>
      <c r="R382" s="128"/>
      <c r="S382" s="132"/>
      <c r="T382" s="111"/>
      <c r="U382" s="128"/>
      <c r="V382" s="132"/>
      <c r="W382" s="111"/>
      <c r="X382" s="128"/>
      <c r="Y382" s="132"/>
      <c r="Z382" s="111"/>
      <c r="AA382" s="128"/>
      <c r="AB382" s="132"/>
      <c r="AC382" s="76"/>
      <c r="AD382" s="76"/>
      <c r="AE382" s="77"/>
      <c r="AF382" s="77"/>
    </row>
    <row r="383" spans="2:32" ht="125.1" customHeight="1" x14ac:dyDescent="0.4">
      <c r="B383" s="5"/>
      <c r="C383" s="3"/>
      <c r="D383" s="12"/>
      <c r="E383" s="12"/>
      <c r="F383" s="3"/>
      <c r="G383" s="3"/>
      <c r="H383" s="3"/>
      <c r="I383" s="12"/>
      <c r="J383" s="3"/>
      <c r="K383" s="104"/>
      <c r="L383" s="75"/>
      <c r="M383" s="111"/>
      <c r="N383" s="111"/>
      <c r="O383" s="128"/>
      <c r="P383" s="132"/>
      <c r="Q383" s="111"/>
      <c r="R383" s="128"/>
      <c r="S383" s="132"/>
      <c r="T383" s="111"/>
      <c r="U383" s="128"/>
      <c r="V383" s="132"/>
      <c r="W383" s="111"/>
      <c r="X383" s="128"/>
      <c r="Y383" s="132"/>
      <c r="Z383" s="111"/>
      <c r="AA383" s="128"/>
      <c r="AB383" s="132"/>
      <c r="AC383" s="76"/>
      <c r="AD383" s="76"/>
      <c r="AE383" s="77"/>
      <c r="AF383" s="77"/>
    </row>
    <row r="384" spans="2:32" ht="125.1" customHeight="1" x14ac:dyDescent="0.4">
      <c r="B384" s="5"/>
      <c r="C384" s="3"/>
      <c r="D384" s="12"/>
      <c r="E384" s="12"/>
      <c r="F384" s="3"/>
      <c r="G384" s="3"/>
      <c r="H384" s="3"/>
      <c r="I384" s="12"/>
      <c r="J384" s="3"/>
      <c r="K384" s="104"/>
      <c r="L384" s="75"/>
      <c r="M384" s="111"/>
      <c r="N384" s="111"/>
      <c r="O384" s="128"/>
      <c r="P384" s="132"/>
      <c r="Q384" s="111"/>
      <c r="R384" s="128"/>
      <c r="S384" s="132"/>
      <c r="T384" s="111"/>
      <c r="U384" s="128"/>
      <c r="V384" s="132"/>
      <c r="W384" s="111"/>
      <c r="X384" s="128"/>
      <c r="Y384" s="132"/>
      <c r="Z384" s="111"/>
      <c r="AA384" s="128"/>
      <c r="AB384" s="132"/>
      <c r="AC384" s="76"/>
      <c r="AD384" s="76"/>
      <c r="AE384" s="77"/>
      <c r="AF384" s="77"/>
    </row>
    <row r="385" spans="2:32" ht="125.1" customHeight="1" x14ac:dyDescent="0.4">
      <c r="B385" s="5"/>
      <c r="C385" s="3"/>
      <c r="D385" s="12"/>
      <c r="E385" s="12"/>
      <c r="F385" s="3"/>
      <c r="G385" s="3"/>
      <c r="H385" s="3"/>
      <c r="I385" s="12"/>
      <c r="J385" s="3"/>
      <c r="K385" s="104"/>
      <c r="L385" s="75"/>
      <c r="M385" s="111"/>
      <c r="N385" s="111"/>
      <c r="O385" s="128"/>
      <c r="P385" s="132"/>
      <c r="Q385" s="111"/>
      <c r="R385" s="128"/>
      <c r="S385" s="132"/>
      <c r="T385" s="111"/>
      <c r="U385" s="128"/>
      <c r="V385" s="132"/>
      <c r="W385" s="111"/>
      <c r="X385" s="128"/>
      <c r="Y385" s="132"/>
      <c r="Z385" s="111"/>
      <c r="AA385" s="128"/>
      <c r="AB385" s="132"/>
      <c r="AC385" s="76"/>
      <c r="AD385" s="76"/>
      <c r="AE385" s="77"/>
      <c r="AF385" s="77"/>
    </row>
    <row r="386" spans="2:32" ht="125.1" customHeight="1" x14ac:dyDescent="0.4">
      <c r="B386" s="5"/>
      <c r="C386" s="3"/>
      <c r="D386" s="12"/>
      <c r="E386" s="12"/>
      <c r="F386" s="3"/>
      <c r="G386" s="3"/>
      <c r="H386" s="3"/>
      <c r="I386" s="12"/>
      <c r="J386" s="3"/>
      <c r="K386" s="104"/>
      <c r="L386" s="75"/>
      <c r="M386" s="111"/>
      <c r="N386" s="111"/>
      <c r="O386" s="128"/>
      <c r="P386" s="132"/>
      <c r="Q386" s="111"/>
      <c r="R386" s="128"/>
      <c r="S386" s="132"/>
      <c r="T386" s="111"/>
      <c r="U386" s="128"/>
      <c r="V386" s="132"/>
      <c r="W386" s="111"/>
      <c r="X386" s="128"/>
      <c r="Y386" s="132"/>
      <c r="Z386" s="111"/>
      <c r="AA386" s="128"/>
      <c r="AB386" s="132"/>
      <c r="AC386" s="76"/>
      <c r="AD386" s="76"/>
      <c r="AE386" s="77"/>
      <c r="AF386" s="77"/>
    </row>
    <row r="387" spans="2:32" ht="125.1" customHeight="1" x14ac:dyDescent="0.4">
      <c r="B387" s="5"/>
      <c r="C387" s="3"/>
      <c r="D387" s="12"/>
      <c r="E387" s="12"/>
      <c r="F387" s="3"/>
      <c r="G387" s="3"/>
      <c r="H387" s="3"/>
      <c r="I387" s="12"/>
      <c r="J387" s="3"/>
      <c r="K387" s="104"/>
      <c r="L387" s="75"/>
      <c r="M387" s="111"/>
      <c r="N387" s="111"/>
      <c r="O387" s="128"/>
      <c r="P387" s="132"/>
      <c r="Q387" s="111"/>
      <c r="R387" s="128"/>
      <c r="S387" s="132"/>
      <c r="T387" s="111"/>
      <c r="U387" s="128"/>
      <c r="V387" s="132"/>
      <c r="W387" s="111"/>
      <c r="X387" s="128"/>
      <c r="Y387" s="132"/>
      <c r="Z387" s="111"/>
      <c r="AA387" s="128"/>
      <c r="AB387" s="132"/>
      <c r="AC387" s="76"/>
      <c r="AD387" s="76"/>
      <c r="AE387" s="77"/>
      <c r="AF387" s="77"/>
    </row>
    <row r="388" spans="2:32" ht="125.1" customHeight="1" x14ac:dyDescent="0.4">
      <c r="B388" s="5"/>
      <c r="C388" s="3"/>
      <c r="D388" s="12"/>
      <c r="E388" s="12"/>
      <c r="F388" s="3"/>
      <c r="G388" s="3"/>
      <c r="H388" s="3"/>
      <c r="I388" s="12"/>
      <c r="J388" s="3"/>
      <c r="K388" s="104"/>
      <c r="L388" s="75"/>
      <c r="M388" s="111"/>
      <c r="N388" s="111"/>
      <c r="O388" s="128"/>
      <c r="P388" s="132"/>
      <c r="Q388" s="111"/>
      <c r="R388" s="128"/>
      <c r="S388" s="132"/>
      <c r="T388" s="111"/>
      <c r="U388" s="128"/>
      <c r="V388" s="132"/>
      <c r="W388" s="111"/>
      <c r="X388" s="128"/>
      <c r="Y388" s="132"/>
      <c r="Z388" s="111"/>
      <c r="AA388" s="128"/>
      <c r="AB388" s="132"/>
      <c r="AC388" s="76"/>
      <c r="AD388" s="76"/>
      <c r="AE388" s="77"/>
      <c r="AF388" s="77"/>
    </row>
    <row r="389" spans="2:32" ht="125.1" customHeight="1" x14ac:dyDescent="0.4">
      <c r="B389" s="5"/>
      <c r="C389" s="3"/>
      <c r="D389" s="12"/>
      <c r="E389" s="12"/>
      <c r="F389" s="3"/>
      <c r="G389" s="3"/>
      <c r="H389" s="3"/>
      <c r="I389" s="12"/>
      <c r="J389" s="3"/>
      <c r="K389" s="104"/>
      <c r="L389" s="75"/>
      <c r="M389" s="111"/>
      <c r="N389" s="111"/>
      <c r="O389" s="128"/>
      <c r="P389" s="132"/>
      <c r="Q389" s="111"/>
      <c r="R389" s="128"/>
      <c r="S389" s="132"/>
      <c r="T389" s="111"/>
      <c r="U389" s="128"/>
      <c r="V389" s="132"/>
      <c r="W389" s="111"/>
      <c r="X389" s="128"/>
      <c r="Y389" s="132"/>
      <c r="Z389" s="111"/>
      <c r="AA389" s="128"/>
      <c r="AB389" s="132"/>
      <c r="AC389" s="76"/>
      <c r="AD389" s="76"/>
      <c r="AE389" s="77"/>
      <c r="AF389" s="77"/>
    </row>
    <row r="390" spans="2:32" ht="125.1" customHeight="1" x14ac:dyDescent="0.4">
      <c r="B390" s="5"/>
      <c r="C390" s="3"/>
      <c r="D390" s="12"/>
      <c r="E390" s="12"/>
      <c r="F390" s="3"/>
      <c r="G390" s="3"/>
      <c r="H390" s="3"/>
      <c r="I390" s="12"/>
      <c r="J390" s="3"/>
      <c r="K390" s="104"/>
      <c r="L390" s="75"/>
      <c r="M390" s="111"/>
      <c r="N390" s="111"/>
      <c r="O390" s="128"/>
      <c r="P390" s="132"/>
      <c r="Q390" s="111"/>
      <c r="R390" s="128"/>
      <c r="S390" s="132"/>
      <c r="T390" s="111"/>
      <c r="U390" s="128"/>
      <c r="V390" s="132"/>
      <c r="W390" s="111"/>
      <c r="X390" s="128"/>
      <c r="Y390" s="132"/>
      <c r="Z390" s="111"/>
      <c r="AA390" s="128"/>
      <c r="AB390" s="132"/>
      <c r="AC390" s="76"/>
      <c r="AD390" s="76"/>
      <c r="AE390" s="77"/>
      <c r="AF390" s="77"/>
    </row>
    <row r="391" spans="2:32" ht="125.1" customHeight="1" x14ac:dyDescent="0.4">
      <c r="B391" s="5"/>
      <c r="C391" s="3"/>
      <c r="D391" s="12"/>
      <c r="E391" s="12"/>
      <c r="F391" s="3"/>
      <c r="G391" s="3"/>
      <c r="H391" s="3"/>
      <c r="I391" s="12"/>
      <c r="J391" s="3"/>
      <c r="K391" s="104"/>
      <c r="L391" s="75"/>
      <c r="M391" s="111"/>
      <c r="N391" s="111"/>
      <c r="O391" s="128"/>
      <c r="P391" s="132"/>
      <c r="Q391" s="111"/>
      <c r="R391" s="128"/>
      <c r="S391" s="132"/>
      <c r="T391" s="111"/>
      <c r="U391" s="128"/>
      <c r="V391" s="132"/>
      <c r="W391" s="111"/>
      <c r="X391" s="128"/>
      <c r="Y391" s="132"/>
      <c r="Z391" s="111"/>
      <c r="AA391" s="128"/>
      <c r="AB391" s="132"/>
      <c r="AC391" s="76"/>
      <c r="AD391" s="76"/>
      <c r="AE391" s="77"/>
      <c r="AF391" s="77"/>
    </row>
    <row r="392" spans="2:32" ht="125.1" customHeight="1" x14ac:dyDescent="0.4">
      <c r="B392" s="5"/>
      <c r="C392" s="3"/>
      <c r="D392" s="12"/>
      <c r="E392" s="12"/>
      <c r="F392" s="3"/>
      <c r="G392" s="3"/>
      <c r="H392" s="3"/>
      <c r="I392" s="12"/>
      <c r="J392" s="3"/>
      <c r="K392" s="104"/>
      <c r="L392" s="75"/>
      <c r="M392" s="111"/>
      <c r="N392" s="111"/>
      <c r="O392" s="128"/>
      <c r="P392" s="132"/>
      <c r="Q392" s="111"/>
      <c r="R392" s="128"/>
      <c r="S392" s="132"/>
      <c r="T392" s="111"/>
      <c r="U392" s="128"/>
      <c r="V392" s="132"/>
      <c r="W392" s="111"/>
      <c r="X392" s="128"/>
      <c r="Y392" s="132"/>
      <c r="Z392" s="111"/>
      <c r="AA392" s="128"/>
      <c r="AB392" s="132"/>
      <c r="AC392" s="76"/>
      <c r="AD392" s="76"/>
      <c r="AE392" s="77"/>
      <c r="AF392" s="77"/>
    </row>
    <row r="393" spans="2:32" ht="125.1" customHeight="1" x14ac:dyDescent="0.4">
      <c r="B393" s="5"/>
      <c r="C393" s="3"/>
      <c r="D393" s="12"/>
      <c r="E393" s="12"/>
      <c r="F393" s="3"/>
      <c r="G393" s="3"/>
      <c r="H393" s="3"/>
      <c r="I393" s="12"/>
      <c r="J393" s="3"/>
      <c r="K393" s="104"/>
      <c r="L393" s="75"/>
      <c r="M393" s="111"/>
      <c r="N393" s="111"/>
      <c r="O393" s="128"/>
      <c r="P393" s="132"/>
      <c r="Q393" s="111"/>
      <c r="R393" s="128"/>
      <c r="S393" s="132"/>
      <c r="T393" s="111"/>
      <c r="U393" s="128"/>
      <c r="V393" s="132"/>
      <c r="W393" s="111"/>
      <c r="X393" s="128"/>
      <c r="Y393" s="132"/>
      <c r="Z393" s="111"/>
      <c r="AA393" s="128"/>
      <c r="AB393" s="132"/>
      <c r="AC393" s="76"/>
      <c r="AD393" s="76"/>
      <c r="AE393" s="77"/>
      <c r="AF393" s="77"/>
    </row>
    <row r="394" spans="2:32" ht="125.1" customHeight="1" x14ac:dyDescent="0.4">
      <c r="B394" s="5"/>
      <c r="C394" s="3"/>
      <c r="D394" s="12"/>
      <c r="E394" s="12"/>
      <c r="F394" s="3"/>
      <c r="G394" s="3"/>
      <c r="H394" s="3"/>
      <c r="I394" s="12"/>
      <c r="J394" s="3"/>
      <c r="K394" s="104"/>
      <c r="L394" s="75"/>
      <c r="M394" s="111"/>
      <c r="N394" s="111"/>
      <c r="O394" s="128"/>
      <c r="P394" s="132"/>
      <c r="Q394" s="111"/>
      <c r="R394" s="128"/>
      <c r="S394" s="132"/>
      <c r="T394" s="111"/>
      <c r="U394" s="128"/>
      <c r="V394" s="132"/>
      <c r="W394" s="111"/>
      <c r="X394" s="128"/>
      <c r="Y394" s="132"/>
      <c r="Z394" s="111"/>
      <c r="AA394" s="128"/>
      <c r="AB394" s="132"/>
      <c r="AC394" s="76"/>
      <c r="AD394" s="76"/>
      <c r="AE394" s="77"/>
      <c r="AF394" s="77"/>
    </row>
    <row r="395" spans="2:32" ht="125.1" customHeight="1" x14ac:dyDescent="0.4">
      <c r="B395" s="5"/>
      <c r="C395" s="3"/>
      <c r="D395" s="12"/>
      <c r="E395" s="12"/>
      <c r="F395" s="3"/>
      <c r="G395" s="3"/>
      <c r="H395" s="3"/>
      <c r="I395" s="12"/>
      <c r="J395" s="3"/>
      <c r="K395" s="104"/>
      <c r="L395" s="75"/>
      <c r="M395" s="111"/>
      <c r="N395" s="111"/>
      <c r="O395" s="128"/>
      <c r="P395" s="132"/>
      <c r="Q395" s="111"/>
      <c r="R395" s="128"/>
      <c r="S395" s="132"/>
      <c r="T395" s="111"/>
      <c r="U395" s="128"/>
      <c r="V395" s="132"/>
      <c r="W395" s="111"/>
      <c r="X395" s="128"/>
      <c r="Y395" s="132"/>
      <c r="Z395" s="111"/>
      <c r="AA395" s="128"/>
      <c r="AB395" s="132"/>
      <c r="AC395" s="76"/>
      <c r="AD395" s="76"/>
      <c r="AE395" s="77"/>
      <c r="AF395" s="77"/>
    </row>
    <row r="396" spans="2:32" ht="125.1" customHeight="1" x14ac:dyDescent="0.4">
      <c r="B396" s="5"/>
      <c r="C396" s="3"/>
      <c r="D396" s="12"/>
      <c r="E396" s="12"/>
      <c r="F396" s="3"/>
      <c r="G396" s="3"/>
      <c r="H396" s="3"/>
      <c r="I396" s="12"/>
      <c r="J396" s="3"/>
      <c r="K396" s="104"/>
      <c r="L396" s="75"/>
      <c r="M396" s="111"/>
      <c r="N396" s="111"/>
      <c r="O396" s="128"/>
      <c r="P396" s="132"/>
      <c r="Q396" s="111"/>
      <c r="R396" s="128"/>
      <c r="S396" s="132"/>
      <c r="T396" s="111"/>
      <c r="U396" s="128"/>
      <c r="V396" s="132"/>
      <c r="W396" s="111"/>
      <c r="X396" s="128"/>
      <c r="Y396" s="132"/>
      <c r="Z396" s="111"/>
      <c r="AA396" s="128"/>
      <c r="AB396" s="132"/>
      <c r="AC396" s="76"/>
      <c r="AD396" s="76"/>
      <c r="AE396" s="77"/>
      <c r="AF396" s="77"/>
    </row>
    <row r="397" spans="2:32" ht="125.1" customHeight="1" x14ac:dyDescent="0.4">
      <c r="B397" s="5"/>
      <c r="C397" s="3"/>
      <c r="D397" s="12"/>
      <c r="E397" s="12"/>
      <c r="F397" s="3"/>
      <c r="G397" s="3"/>
      <c r="H397" s="3"/>
      <c r="I397" s="12"/>
      <c r="J397" s="3"/>
      <c r="K397" s="104"/>
      <c r="L397" s="75"/>
      <c r="M397" s="111"/>
      <c r="N397" s="111"/>
      <c r="O397" s="128"/>
      <c r="P397" s="132"/>
      <c r="Q397" s="111"/>
      <c r="R397" s="128"/>
      <c r="S397" s="132"/>
      <c r="T397" s="111"/>
      <c r="U397" s="128"/>
      <c r="V397" s="132"/>
      <c r="W397" s="111"/>
      <c r="X397" s="128"/>
      <c r="Y397" s="132"/>
      <c r="Z397" s="111"/>
      <c r="AA397" s="128"/>
      <c r="AB397" s="132"/>
      <c r="AC397" s="76"/>
      <c r="AD397" s="76"/>
      <c r="AE397" s="77"/>
      <c r="AF397" s="77"/>
    </row>
    <row r="398" spans="2:32" ht="125.1" customHeight="1" x14ac:dyDescent="0.4">
      <c r="B398" s="5"/>
      <c r="C398" s="3"/>
      <c r="D398" s="12"/>
      <c r="E398" s="12"/>
      <c r="F398" s="3"/>
      <c r="G398" s="3"/>
      <c r="H398" s="3"/>
      <c r="I398" s="12"/>
      <c r="J398" s="3"/>
      <c r="K398" s="104"/>
      <c r="L398" s="75"/>
      <c r="M398" s="111"/>
      <c r="N398" s="111"/>
      <c r="O398" s="128"/>
      <c r="P398" s="132"/>
      <c r="Q398" s="111"/>
      <c r="R398" s="128"/>
      <c r="S398" s="132"/>
      <c r="T398" s="111"/>
      <c r="U398" s="128"/>
      <c r="V398" s="132"/>
      <c r="W398" s="111"/>
      <c r="X398" s="128"/>
      <c r="Y398" s="132"/>
      <c r="Z398" s="111"/>
      <c r="AA398" s="128"/>
      <c r="AB398" s="132"/>
      <c r="AC398" s="76"/>
      <c r="AD398" s="76"/>
      <c r="AE398" s="77"/>
      <c r="AF398" s="77"/>
    </row>
    <row r="399" spans="2:32" ht="125.1" customHeight="1" x14ac:dyDescent="0.4">
      <c r="B399" s="5"/>
      <c r="C399" s="3"/>
      <c r="D399" s="12"/>
      <c r="E399" s="12"/>
      <c r="F399" s="3"/>
      <c r="G399" s="3"/>
      <c r="H399" s="3"/>
      <c r="I399" s="12"/>
      <c r="J399" s="3"/>
      <c r="K399" s="104"/>
      <c r="L399" s="75"/>
      <c r="M399" s="111"/>
      <c r="N399" s="111"/>
      <c r="O399" s="128"/>
      <c r="P399" s="132"/>
      <c r="Q399" s="111"/>
      <c r="R399" s="128"/>
      <c r="S399" s="132"/>
      <c r="T399" s="111"/>
      <c r="U399" s="128"/>
      <c r="V399" s="132"/>
      <c r="W399" s="111"/>
      <c r="X399" s="128"/>
      <c r="Y399" s="132"/>
      <c r="Z399" s="111"/>
      <c r="AA399" s="128"/>
      <c r="AB399" s="132"/>
      <c r="AC399" s="76"/>
      <c r="AD399" s="76"/>
      <c r="AE399" s="77"/>
      <c r="AF399" s="77"/>
    </row>
    <row r="400" spans="2:32" ht="125.1" customHeight="1" x14ac:dyDescent="0.4">
      <c r="B400" s="5"/>
      <c r="C400" s="3"/>
      <c r="D400" s="12"/>
      <c r="E400" s="12"/>
      <c r="F400" s="3"/>
      <c r="G400" s="3"/>
      <c r="H400" s="3"/>
      <c r="I400" s="12"/>
      <c r="J400" s="3"/>
      <c r="K400" s="104"/>
      <c r="L400" s="75"/>
      <c r="M400" s="111"/>
      <c r="N400" s="111"/>
      <c r="O400" s="128"/>
      <c r="P400" s="132"/>
      <c r="Q400" s="111"/>
      <c r="R400" s="128"/>
      <c r="S400" s="132"/>
      <c r="T400" s="111"/>
      <c r="U400" s="128"/>
      <c r="V400" s="132"/>
      <c r="W400" s="111"/>
      <c r="X400" s="128"/>
      <c r="Y400" s="132"/>
      <c r="Z400" s="111"/>
      <c r="AA400" s="128"/>
      <c r="AB400" s="132"/>
      <c r="AC400" s="76"/>
      <c r="AD400" s="76"/>
      <c r="AE400" s="77"/>
      <c r="AF400" s="77"/>
    </row>
    <row r="401" spans="2:32" ht="125.1" customHeight="1" x14ac:dyDescent="0.4">
      <c r="B401" s="5"/>
      <c r="C401" s="3"/>
      <c r="D401" s="12"/>
      <c r="E401" s="12"/>
      <c r="F401" s="3"/>
      <c r="G401" s="3"/>
      <c r="H401" s="3"/>
      <c r="I401" s="12"/>
      <c r="J401" s="3"/>
      <c r="K401" s="104"/>
      <c r="L401" s="75"/>
      <c r="M401" s="111"/>
      <c r="N401" s="111"/>
      <c r="O401" s="128"/>
      <c r="P401" s="132"/>
      <c r="Q401" s="111"/>
      <c r="R401" s="128"/>
      <c r="S401" s="132"/>
      <c r="T401" s="111"/>
      <c r="U401" s="128"/>
      <c r="V401" s="132"/>
      <c r="W401" s="111"/>
      <c r="X401" s="128"/>
      <c r="Y401" s="132"/>
      <c r="Z401" s="111"/>
      <c r="AA401" s="128"/>
      <c r="AB401" s="132"/>
      <c r="AC401" s="76"/>
      <c r="AD401" s="76"/>
      <c r="AE401" s="77"/>
      <c r="AF401" s="77"/>
    </row>
    <row r="402" spans="2:32" ht="125.1" customHeight="1" x14ac:dyDescent="0.4">
      <c r="B402" s="5"/>
      <c r="C402" s="3"/>
      <c r="D402" s="12"/>
      <c r="E402" s="12"/>
      <c r="F402" s="3"/>
      <c r="G402" s="3"/>
      <c r="H402" s="3"/>
      <c r="I402" s="12"/>
      <c r="J402" s="3"/>
      <c r="K402" s="104"/>
      <c r="L402" s="75"/>
      <c r="M402" s="111"/>
      <c r="N402" s="111"/>
      <c r="O402" s="128"/>
      <c r="P402" s="132"/>
      <c r="Q402" s="111"/>
      <c r="R402" s="128"/>
      <c r="S402" s="132"/>
      <c r="T402" s="111"/>
      <c r="U402" s="128"/>
      <c r="V402" s="132"/>
      <c r="W402" s="111"/>
      <c r="X402" s="128"/>
      <c r="Y402" s="132"/>
      <c r="Z402" s="111"/>
      <c r="AA402" s="128"/>
      <c r="AB402" s="132"/>
      <c r="AC402" s="76"/>
      <c r="AD402" s="76"/>
      <c r="AE402" s="77"/>
      <c r="AF402" s="77"/>
    </row>
    <row r="403" spans="2:32" ht="125.1" customHeight="1" x14ac:dyDescent="0.4">
      <c r="B403" s="5"/>
      <c r="C403" s="3"/>
      <c r="D403" s="12"/>
      <c r="E403" s="12"/>
      <c r="F403" s="3"/>
      <c r="G403" s="3"/>
      <c r="H403" s="3"/>
      <c r="I403" s="12"/>
      <c r="J403" s="3"/>
      <c r="K403" s="104"/>
      <c r="L403" s="75"/>
      <c r="M403" s="111"/>
      <c r="N403" s="111"/>
      <c r="O403" s="128"/>
      <c r="P403" s="132"/>
      <c r="Q403" s="111"/>
      <c r="R403" s="128"/>
      <c r="S403" s="132"/>
      <c r="T403" s="111"/>
      <c r="U403" s="128"/>
      <c r="V403" s="132"/>
      <c r="W403" s="111"/>
      <c r="X403" s="128"/>
      <c r="Y403" s="132"/>
      <c r="Z403" s="111"/>
      <c r="AA403" s="128"/>
      <c r="AB403" s="132"/>
      <c r="AC403" s="76"/>
      <c r="AD403" s="76"/>
      <c r="AE403" s="77"/>
      <c r="AF403" s="77"/>
    </row>
    <row r="404" spans="2:32" ht="125.1" customHeight="1" x14ac:dyDescent="0.4">
      <c r="B404" s="5"/>
      <c r="C404" s="3"/>
      <c r="D404" s="12"/>
      <c r="E404" s="12"/>
      <c r="F404" s="3"/>
      <c r="G404" s="3"/>
      <c r="H404" s="3"/>
      <c r="I404" s="12"/>
      <c r="J404" s="3"/>
      <c r="K404" s="104"/>
      <c r="L404" s="75"/>
      <c r="M404" s="111"/>
      <c r="N404" s="111"/>
      <c r="O404" s="128"/>
      <c r="P404" s="132"/>
      <c r="Q404" s="111"/>
      <c r="R404" s="128"/>
      <c r="S404" s="132"/>
      <c r="T404" s="111"/>
      <c r="U404" s="128"/>
      <c r="V404" s="132"/>
      <c r="W404" s="111"/>
      <c r="X404" s="128"/>
      <c r="Y404" s="132"/>
      <c r="Z404" s="111"/>
      <c r="AA404" s="128"/>
      <c r="AB404" s="132"/>
      <c r="AC404" s="76"/>
      <c r="AD404" s="76"/>
      <c r="AE404" s="77"/>
      <c r="AF404" s="77"/>
    </row>
    <row r="405" spans="2:32" ht="125.1" customHeight="1" x14ac:dyDescent="0.4">
      <c r="B405" s="5"/>
      <c r="C405" s="3"/>
      <c r="D405" s="12"/>
      <c r="E405" s="12"/>
      <c r="F405" s="3"/>
      <c r="G405" s="3"/>
      <c r="H405" s="3"/>
      <c r="I405" s="12"/>
      <c r="J405" s="3"/>
      <c r="K405" s="104"/>
      <c r="L405" s="75"/>
      <c r="M405" s="111"/>
      <c r="N405" s="111"/>
      <c r="O405" s="128"/>
      <c r="P405" s="132"/>
      <c r="Q405" s="111"/>
      <c r="R405" s="128"/>
      <c r="S405" s="132"/>
      <c r="T405" s="111"/>
      <c r="U405" s="128"/>
      <c r="V405" s="132"/>
      <c r="W405" s="111"/>
      <c r="X405" s="128"/>
      <c r="Y405" s="132"/>
      <c r="Z405" s="111"/>
      <c r="AA405" s="128"/>
      <c r="AB405" s="132"/>
      <c r="AC405" s="76"/>
      <c r="AD405" s="76"/>
      <c r="AE405" s="77"/>
      <c r="AF405" s="77"/>
    </row>
    <row r="406" spans="2:32" ht="125.1" customHeight="1" x14ac:dyDescent="0.4">
      <c r="B406" s="5"/>
      <c r="C406" s="3"/>
      <c r="D406" s="12"/>
      <c r="E406" s="12"/>
      <c r="F406" s="3"/>
      <c r="G406" s="3"/>
      <c r="H406" s="3"/>
      <c r="I406" s="12"/>
      <c r="J406" s="3"/>
      <c r="K406" s="104"/>
      <c r="L406" s="75"/>
      <c r="M406" s="111"/>
      <c r="N406" s="111"/>
      <c r="O406" s="128"/>
      <c r="P406" s="132"/>
      <c r="Q406" s="111"/>
      <c r="R406" s="128"/>
      <c r="S406" s="132"/>
      <c r="T406" s="111"/>
      <c r="U406" s="128"/>
      <c r="V406" s="132"/>
      <c r="W406" s="111"/>
      <c r="X406" s="128"/>
      <c r="Y406" s="132"/>
      <c r="Z406" s="111"/>
      <c r="AA406" s="128"/>
      <c r="AB406" s="132"/>
      <c r="AC406" s="76"/>
      <c r="AD406" s="76"/>
      <c r="AE406" s="77"/>
      <c r="AF406" s="77"/>
    </row>
    <row r="407" spans="2:32" ht="125.1" customHeight="1" x14ac:dyDescent="0.4">
      <c r="B407" s="5"/>
      <c r="C407" s="3"/>
      <c r="D407" s="12"/>
      <c r="E407" s="12"/>
      <c r="F407" s="3"/>
      <c r="G407" s="3"/>
      <c r="H407" s="3"/>
      <c r="I407" s="12"/>
      <c r="J407" s="3"/>
      <c r="K407" s="104"/>
      <c r="L407" s="75"/>
      <c r="M407" s="111"/>
      <c r="N407" s="111"/>
      <c r="O407" s="128"/>
      <c r="P407" s="132"/>
      <c r="Q407" s="111"/>
      <c r="R407" s="128"/>
      <c r="S407" s="132"/>
      <c r="T407" s="111"/>
      <c r="U407" s="128"/>
      <c r="V407" s="132"/>
      <c r="W407" s="111"/>
      <c r="X407" s="128"/>
      <c r="Y407" s="132"/>
      <c r="Z407" s="111"/>
      <c r="AA407" s="128"/>
      <c r="AB407" s="132"/>
      <c r="AC407" s="76"/>
      <c r="AD407" s="76"/>
      <c r="AE407" s="77"/>
      <c r="AF407" s="77"/>
    </row>
    <row r="408" spans="2:32" ht="125.1" customHeight="1" x14ac:dyDescent="0.4">
      <c r="B408" s="5"/>
      <c r="C408" s="3"/>
      <c r="D408" s="12"/>
      <c r="E408" s="12"/>
      <c r="F408" s="3"/>
      <c r="G408" s="3"/>
      <c r="H408" s="3"/>
      <c r="I408" s="12"/>
      <c r="J408" s="3"/>
      <c r="K408" s="104"/>
      <c r="L408" s="75"/>
      <c r="M408" s="111"/>
      <c r="N408" s="111"/>
      <c r="O408" s="128"/>
      <c r="P408" s="132"/>
      <c r="Q408" s="111"/>
      <c r="R408" s="128"/>
      <c r="S408" s="132"/>
      <c r="T408" s="111"/>
      <c r="U408" s="128"/>
      <c r="V408" s="132"/>
      <c r="W408" s="111"/>
      <c r="X408" s="128"/>
      <c r="Y408" s="132"/>
      <c r="Z408" s="111"/>
      <c r="AA408" s="128"/>
      <c r="AB408" s="132"/>
      <c r="AC408" s="76"/>
      <c r="AD408" s="76"/>
      <c r="AE408" s="77"/>
      <c r="AF408" s="77"/>
    </row>
    <row r="409" spans="2:32" ht="125.1" customHeight="1" x14ac:dyDescent="0.4">
      <c r="B409" s="5"/>
      <c r="C409" s="3"/>
      <c r="D409" s="12"/>
      <c r="E409" s="12"/>
      <c r="F409" s="3"/>
      <c r="G409" s="3"/>
      <c r="H409" s="3"/>
      <c r="I409" s="12"/>
      <c r="J409" s="3"/>
      <c r="K409" s="104"/>
      <c r="L409" s="75"/>
      <c r="M409" s="111"/>
      <c r="N409" s="111"/>
      <c r="O409" s="128"/>
      <c r="P409" s="132"/>
      <c r="Q409" s="111"/>
      <c r="R409" s="128"/>
      <c r="S409" s="132"/>
      <c r="T409" s="111"/>
      <c r="U409" s="128"/>
      <c r="V409" s="132"/>
      <c r="W409" s="111"/>
      <c r="X409" s="128"/>
      <c r="Y409" s="132"/>
      <c r="Z409" s="111"/>
      <c r="AA409" s="128"/>
      <c r="AB409" s="132"/>
      <c r="AC409" s="76"/>
      <c r="AD409" s="76"/>
      <c r="AE409" s="77"/>
      <c r="AF409" s="77"/>
    </row>
    <row r="410" spans="2:32" ht="125.1" customHeight="1" x14ac:dyDescent="0.4">
      <c r="B410" s="5"/>
      <c r="C410" s="3"/>
      <c r="D410" s="12"/>
      <c r="E410" s="12"/>
      <c r="F410" s="3"/>
      <c r="G410" s="3"/>
      <c r="H410" s="3"/>
      <c r="I410" s="12"/>
      <c r="J410" s="3"/>
      <c r="K410" s="104"/>
      <c r="L410" s="75"/>
      <c r="M410" s="111"/>
      <c r="N410" s="111"/>
      <c r="O410" s="128"/>
      <c r="P410" s="132"/>
      <c r="Q410" s="111"/>
      <c r="R410" s="128"/>
      <c r="S410" s="132"/>
      <c r="T410" s="111"/>
      <c r="U410" s="128"/>
      <c r="V410" s="132"/>
      <c r="W410" s="111"/>
      <c r="X410" s="128"/>
      <c r="Y410" s="132"/>
      <c r="Z410" s="111"/>
      <c r="AA410" s="128"/>
      <c r="AB410" s="132"/>
      <c r="AC410" s="76"/>
      <c r="AD410" s="76"/>
      <c r="AE410" s="77"/>
      <c r="AF410" s="77"/>
    </row>
    <row r="411" spans="2:32" ht="125.1" customHeight="1" x14ac:dyDescent="0.4">
      <c r="B411" s="5"/>
      <c r="C411" s="3"/>
      <c r="D411" s="12"/>
      <c r="E411" s="12"/>
      <c r="F411" s="3"/>
      <c r="G411" s="3"/>
      <c r="H411" s="3"/>
      <c r="I411" s="12"/>
      <c r="J411" s="3"/>
      <c r="K411" s="104"/>
      <c r="L411" s="75"/>
      <c r="M411" s="111"/>
      <c r="N411" s="111"/>
      <c r="O411" s="128"/>
      <c r="P411" s="132"/>
      <c r="Q411" s="111"/>
      <c r="R411" s="128"/>
      <c r="S411" s="132"/>
      <c r="T411" s="111"/>
      <c r="U411" s="128"/>
      <c r="V411" s="132"/>
      <c r="W411" s="111"/>
      <c r="X411" s="128"/>
      <c r="Y411" s="132"/>
      <c r="Z411" s="111"/>
      <c r="AA411" s="128"/>
      <c r="AB411" s="132"/>
      <c r="AC411" s="76"/>
      <c r="AD411" s="76"/>
      <c r="AE411" s="77"/>
      <c r="AF411" s="77"/>
    </row>
    <row r="412" spans="2:32" ht="125.1" customHeight="1" x14ac:dyDescent="0.4">
      <c r="B412" s="5"/>
      <c r="C412" s="3"/>
      <c r="D412" s="12"/>
      <c r="E412" s="12"/>
      <c r="F412" s="3"/>
      <c r="G412" s="3"/>
      <c r="H412" s="3"/>
      <c r="I412" s="12"/>
      <c r="J412" s="3"/>
      <c r="K412" s="104"/>
      <c r="L412" s="75"/>
      <c r="M412" s="111"/>
      <c r="N412" s="111"/>
      <c r="O412" s="128"/>
      <c r="P412" s="132"/>
      <c r="Q412" s="111"/>
      <c r="R412" s="128"/>
      <c r="S412" s="132"/>
      <c r="T412" s="111"/>
      <c r="U412" s="128"/>
      <c r="V412" s="132"/>
      <c r="W412" s="111"/>
      <c r="X412" s="128"/>
      <c r="Y412" s="132"/>
      <c r="Z412" s="111"/>
      <c r="AA412" s="128"/>
      <c r="AB412" s="132"/>
      <c r="AC412" s="76"/>
      <c r="AD412" s="76"/>
      <c r="AE412" s="77"/>
      <c r="AF412" s="77"/>
    </row>
    <row r="413" spans="2:32" ht="125.1" customHeight="1" x14ac:dyDescent="0.4">
      <c r="B413" s="5"/>
      <c r="C413" s="3"/>
      <c r="D413" s="12"/>
      <c r="E413" s="12"/>
      <c r="F413" s="3"/>
      <c r="G413" s="3"/>
      <c r="H413" s="3"/>
      <c r="I413" s="12"/>
      <c r="J413" s="3"/>
      <c r="K413" s="104"/>
      <c r="L413" s="75"/>
      <c r="M413" s="111"/>
      <c r="N413" s="111"/>
      <c r="O413" s="128"/>
      <c r="P413" s="132"/>
      <c r="Q413" s="111"/>
      <c r="R413" s="128"/>
      <c r="S413" s="132"/>
      <c r="T413" s="111"/>
      <c r="U413" s="128"/>
      <c r="V413" s="132"/>
      <c r="W413" s="111"/>
      <c r="X413" s="128"/>
      <c r="Y413" s="132"/>
      <c r="Z413" s="111"/>
      <c r="AA413" s="128"/>
      <c r="AB413" s="132"/>
      <c r="AC413" s="76"/>
      <c r="AD413" s="76"/>
      <c r="AE413" s="77"/>
      <c r="AF413" s="77"/>
    </row>
    <row r="414" spans="2:32" ht="125.1" customHeight="1" x14ac:dyDescent="0.4">
      <c r="B414" s="5"/>
      <c r="C414" s="3"/>
      <c r="D414" s="12"/>
      <c r="E414" s="12"/>
      <c r="F414" s="3"/>
      <c r="G414" s="3"/>
      <c r="H414" s="3"/>
      <c r="I414" s="12"/>
      <c r="J414" s="3"/>
      <c r="K414" s="104"/>
      <c r="L414" s="75"/>
      <c r="M414" s="111"/>
      <c r="N414" s="111"/>
      <c r="O414" s="128"/>
      <c r="P414" s="132"/>
      <c r="Q414" s="111"/>
      <c r="R414" s="128"/>
      <c r="S414" s="132"/>
      <c r="T414" s="111"/>
      <c r="U414" s="128"/>
      <c r="V414" s="132"/>
      <c r="W414" s="111"/>
      <c r="X414" s="128"/>
      <c r="Y414" s="132"/>
      <c r="Z414" s="111"/>
      <c r="AA414" s="128"/>
      <c r="AB414" s="132"/>
      <c r="AC414" s="76"/>
      <c r="AD414" s="76"/>
      <c r="AE414" s="77"/>
      <c r="AF414" s="77"/>
    </row>
    <row r="415" spans="2:32" ht="125.1" customHeight="1" x14ac:dyDescent="0.4">
      <c r="B415" s="5"/>
      <c r="C415" s="3"/>
      <c r="D415" s="12"/>
      <c r="E415" s="12"/>
      <c r="F415" s="3"/>
      <c r="G415" s="3"/>
      <c r="H415" s="3"/>
      <c r="I415" s="12"/>
      <c r="J415" s="3"/>
      <c r="K415" s="104"/>
      <c r="L415" s="75"/>
      <c r="M415" s="111"/>
      <c r="N415" s="111"/>
      <c r="O415" s="128"/>
      <c r="P415" s="132"/>
      <c r="Q415" s="111"/>
      <c r="R415" s="128"/>
      <c r="S415" s="132"/>
      <c r="T415" s="111"/>
      <c r="U415" s="128"/>
      <c r="V415" s="132"/>
      <c r="W415" s="111"/>
      <c r="X415" s="128"/>
      <c r="Y415" s="132"/>
      <c r="Z415" s="111"/>
      <c r="AA415" s="128"/>
      <c r="AB415" s="132"/>
      <c r="AC415" s="76"/>
      <c r="AD415" s="76"/>
      <c r="AE415" s="77"/>
      <c r="AF415" s="77"/>
    </row>
    <row r="416" spans="2:32" ht="125.1" customHeight="1" x14ac:dyDescent="0.4">
      <c r="B416" s="5"/>
      <c r="C416" s="3"/>
      <c r="D416" s="12"/>
      <c r="E416" s="12"/>
      <c r="F416" s="3"/>
      <c r="G416" s="3"/>
      <c r="H416" s="3"/>
      <c r="I416" s="12"/>
      <c r="J416" s="3"/>
      <c r="K416" s="104"/>
      <c r="L416" s="75"/>
      <c r="M416" s="111"/>
      <c r="N416" s="111"/>
      <c r="O416" s="128"/>
      <c r="P416" s="132"/>
      <c r="Q416" s="111"/>
      <c r="R416" s="128"/>
      <c r="S416" s="132"/>
      <c r="T416" s="111"/>
      <c r="U416" s="128"/>
      <c r="V416" s="132"/>
      <c r="W416" s="111"/>
      <c r="X416" s="128"/>
      <c r="Y416" s="132"/>
      <c r="Z416" s="111"/>
      <c r="AA416" s="128"/>
      <c r="AB416" s="132"/>
      <c r="AC416" s="76"/>
      <c r="AD416" s="76"/>
      <c r="AE416" s="77"/>
      <c r="AF416" s="77"/>
    </row>
    <row r="417" spans="2:32" ht="125.1" customHeight="1" x14ac:dyDescent="0.4">
      <c r="B417" s="5"/>
      <c r="C417" s="3"/>
      <c r="D417" s="12"/>
      <c r="E417" s="12"/>
      <c r="F417" s="3"/>
      <c r="G417" s="3"/>
      <c r="H417" s="3"/>
      <c r="I417" s="12"/>
      <c r="J417" s="3"/>
      <c r="K417" s="104"/>
      <c r="L417" s="75"/>
      <c r="M417" s="111"/>
      <c r="N417" s="111"/>
      <c r="O417" s="128"/>
      <c r="P417" s="132"/>
      <c r="Q417" s="111"/>
      <c r="R417" s="128"/>
      <c r="S417" s="132"/>
      <c r="T417" s="111"/>
      <c r="U417" s="128"/>
      <c r="V417" s="132"/>
      <c r="W417" s="111"/>
      <c r="X417" s="128"/>
      <c r="Y417" s="132"/>
      <c r="Z417" s="111"/>
      <c r="AA417" s="128"/>
      <c r="AB417" s="132"/>
      <c r="AC417" s="76"/>
      <c r="AD417" s="76"/>
      <c r="AE417" s="77"/>
      <c r="AF417" s="77"/>
    </row>
    <row r="418" spans="2:32" ht="125.1" customHeight="1" x14ac:dyDescent="0.4">
      <c r="B418" s="5"/>
      <c r="C418" s="3"/>
      <c r="D418" s="12"/>
      <c r="E418" s="12"/>
      <c r="F418" s="3"/>
      <c r="G418" s="3"/>
      <c r="H418" s="3"/>
      <c r="I418" s="12"/>
      <c r="J418" s="3"/>
      <c r="K418" s="104"/>
      <c r="L418" s="75"/>
      <c r="M418" s="111"/>
      <c r="N418" s="111"/>
      <c r="O418" s="128"/>
      <c r="P418" s="132"/>
      <c r="Q418" s="111"/>
      <c r="R418" s="128"/>
      <c r="S418" s="132"/>
      <c r="T418" s="111"/>
      <c r="U418" s="128"/>
      <c r="V418" s="132"/>
      <c r="W418" s="111"/>
      <c r="X418" s="128"/>
      <c r="Y418" s="132"/>
      <c r="Z418" s="111"/>
      <c r="AA418" s="128"/>
      <c r="AB418" s="132"/>
      <c r="AC418" s="76"/>
      <c r="AD418" s="76"/>
      <c r="AE418" s="77"/>
      <c r="AF418" s="77"/>
    </row>
    <row r="419" spans="2:32" ht="125.1" customHeight="1" x14ac:dyDescent="0.4">
      <c r="B419" s="5"/>
      <c r="C419" s="3"/>
      <c r="D419" s="12"/>
      <c r="E419" s="12"/>
      <c r="F419" s="3"/>
      <c r="G419" s="3"/>
      <c r="H419" s="3"/>
      <c r="I419" s="12"/>
      <c r="J419" s="3"/>
      <c r="K419" s="104"/>
      <c r="L419" s="75"/>
      <c r="M419" s="111"/>
      <c r="N419" s="111"/>
      <c r="O419" s="128"/>
      <c r="P419" s="132"/>
      <c r="Q419" s="111"/>
      <c r="R419" s="128"/>
      <c r="S419" s="132"/>
      <c r="T419" s="111"/>
      <c r="U419" s="128"/>
      <c r="V419" s="132"/>
      <c r="W419" s="111"/>
      <c r="X419" s="128"/>
      <c r="Y419" s="132"/>
      <c r="Z419" s="111"/>
      <c r="AA419" s="128"/>
      <c r="AB419" s="132"/>
      <c r="AC419" s="76"/>
      <c r="AD419" s="76"/>
      <c r="AE419" s="77"/>
      <c r="AF419" s="77"/>
    </row>
    <row r="420" spans="2:32" ht="125.1" customHeight="1" x14ac:dyDescent="0.4">
      <c r="B420" s="5"/>
      <c r="C420" s="3"/>
      <c r="D420" s="12"/>
      <c r="E420" s="12"/>
      <c r="F420" s="3"/>
      <c r="G420" s="3"/>
      <c r="H420" s="3"/>
      <c r="I420" s="12"/>
      <c r="J420" s="3"/>
      <c r="K420" s="104"/>
      <c r="L420" s="75"/>
      <c r="M420" s="111"/>
      <c r="N420" s="111"/>
      <c r="O420" s="128"/>
      <c r="P420" s="132"/>
      <c r="Q420" s="111"/>
      <c r="R420" s="128"/>
      <c r="S420" s="132"/>
      <c r="T420" s="111"/>
      <c r="U420" s="128"/>
      <c r="V420" s="132"/>
      <c r="W420" s="111"/>
      <c r="X420" s="128"/>
      <c r="Y420" s="132"/>
      <c r="Z420" s="111"/>
      <c r="AA420" s="128"/>
      <c r="AB420" s="132"/>
      <c r="AC420" s="76"/>
      <c r="AD420" s="76"/>
      <c r="AE420" s="77"/>
      <c r="AF420" s="77"/>
    </row>
    <row r="421" spans="2:32" ht="125.1" customHeight="1" x14ac:dyDescent="0.4">
      <c r="B421" s="5"/>
      <c r="C421" s="3"/>
      <c r="D421" s="12"/>
      <c r="E421" s="12"/>
      <c r="F421" s="3"/>
      <c r="G421" s="3"/>
      <c r="H421" s="3"/>
      <c r="I421" s="12"/>
      <c r="J421" s="3"/>
      <c r="K421" s="104"/>
      <c r="L421" s="75"/>
      <c r="M421" s="111"/>
      <c r="N421" s="111"/>
      <c r="O421" s="128"/>
      <c r="P421" s="132"/>
      <c r="Q421" s="111"/>
      <c r="R421" s="128"/>
      <c r="S421" s="132"/>
      <c r="T421" s="111"/>
      <c r="U421" s="128"/>
      <c r="V421" s="132"/>
      <c r="W421" s="111"/>
      <c r="X421" s="128"/>
      <c r="Y421" s="132"/>
      <c r="Z421" s="111"/>
      <c r="AA421" s="128"/>
      <c r="AB421" s="132"/>
      <c r="AC421" s="76"/>
      <c r="AD421" s="76"/>
      <c r="AE421" s="77"/>
      <c r="AF421" s="77"/>
    </row>
    <row r="422" spans="2:32" ht="125.1" customHeight="1" x14ac:dyDescent="0.4">
      <c r="B422" s="5"/>
      <c r="C422" s="3"/>
      <c r="D422" s="12"/>
      <c r="E422" s="12"/>
      <c r="F422" s="3"/>
      <c r="G422" s="3"/>
      <c r="H422" s="3"/>
      <c r="I422" s="12"/>
      <c r="J422" s="3"/>
      <c r="K422" s="104"/>
      <c r="L422" s="75"/>
      <c r="M422" s="111"/>
      <c r="N422" s="111"/>
      <c r="O422" s="128"/>
      <c r="P422" s="132"/>
      <c r="Q422" s="111"/>
      <c r="R422" s="128"/>
      <c r="S422" s="132"/>
      <c r="T422" s="111"/>
      <c r="U422" s="128"/>
      <c r="V422" s="132"/>
      <c r="W422" s="111"/>
      <c r="X422" s="128"/>
      <c r="Y422" s="132"/>
      <c r="Z422" s="111"/>
      <c r="AA422" s="128"/>
      <c r="AB422" s="132"/>
      <c r="AC422" s="76"/>
      <c r="AD422" s="76"/>
      <c r="AE422" s="77"/>
      <c r="AF422" s="77"/>
    </row>
    <row r="423" spans="2:32" ht="125.1" customHeight="1" x14ac:dyDescent="0.4">
      <c r="B423" s="5"/>
      <c r="C423" s="3"/>
      <c r="D423" s="12"/>
      <c r="E423" s="12"/>
      <c r="F423" s="3"/>
      <c r="G423" s="3"/>
      <c r="H423" s="3"/>
      <c r="I423" s="12"/>
      <c r="J423" s="3"/>
      <c r="K423" s="104"/>
      <c r="L423" s="75"/>
      <c r="M423" s="111"/>
      <c r="N423" s="111"/>
      <c r="O423" s="128"/>
      <c r="P423" s="132"/>
      <c r="Q423" s="111"/>
      <c r="R423" s="128"/>
      <c r="S423" s="132"/>
      <c r="T423" s="111"/>
      <c r="U423" s="128"/>
      <c r="V423" s="132"/>
      <c r="W423" s="111"/>
      <c r="X423" s="128"/>
      <c r="Y423" s="132"/>
      <c r="Z423" s="111"/>
      <c r="AA423" s="128"/>
      <c r="AB423" s="132"/>
      <c r="AC423" s="76"/>
      <c r="AD423" s="76"/>
      <c r="AE423" s="77"/>
      <c r="AF423" s="77"/>
    </row>
    <row r="424" spans="2:32" ht="125.1" customHeight="1" x14ac:dyDescent="0.4">
      <c r="B424" s="5"/>
      <c r="C424" s="3"/>
      <c r="D424" s="12"/>
      <c r="E424" s="12"/>
      <c r="F424" s="3"/>
      <c r="G424" s="3"/>
      <c r="H424" s="3"/>
      <c r="I424" s="12"/>
      <c r="J424" s="3"/>
      <c r="K424" s="104"/>
      <c r="L424" s="75"/>
      <c r="M424" s="111"/>
      <c r="N424" s="111"/>
      <c r="O424" s="128"/>
      <c r="P424" s="132"/>
      <c r="Q424" s="111"/>
      <c r="R424" s="128"/>
      <c r="S424" s="132"/>
      <c r="T424" s="111"/>
      <c r="U424" s="128"/>
      <c r="V424" s="132"/>
      <c r="W424" s="111"/>
      <c r="X424" s="128"/>
      <c r="Y424" s="132"/>
      <c r="Z424" s="111"/>
      <c r="AA424" s="128"/>
      <c r="AB424" s="132"/>
      <c r="AC424" s="76"/>
      <c r="AD424" s="76"/>
      <c r="AE424" s="77"/>
      <c r="AF424" s="77"/>
    </row>
    <row r="425" spans="2:32" ht="125.1" customHeight="1" x14ac:dyDescent="0.4">
      <c r="B425" s="5"/>
      <c r="C425" s="3"/>
      <c r="D425" s="12"/>
      <c r="E425" s="12"/>
      <c r="F425" s="3"/>
      <c r="G425" s="3"/>
      <c r="H425" s="3"/>
      <c r="I425" s="12"/>
      <c r="J425" s="3"/>
      <c r="K425" s="104"/>
      <c r="L425" s="75"/>
      <c r="M425" s="111"/>
      <c r="N425" s="111"/>
      <c r="O425" s="128"/>
      <c r="P425" s="132"/>
      <c r="Q425" s="111"/>
      <c r="R425" s="128"/>
      <c r="S425" s="132"/>
      <c r="T425" s="111"/>
      <c r="U425" s="128"/>
      <c r="V425" s="132"/>
      <c r="W425" s="111"/>
      <c r="X425" s="128"/>
      <c r="Y425" s="132"/>
      <c r="Z425" s="111"/>
      <c r="AA425" s="128"/>
      <c r="AB425" s="132"/>
      <c r="AC425" s="76"/>
      <c r="AD425" s="76"/>
      <c r="AE425" s="77"/>
      <c r="AF425" s="77"/>
    </row>
    <row r="426" spans="2:32" ht="125.1" customHeight="1" x14ac:dyDescent="0.4">
      <c r="B426" s="5"/>
      <c r="C426" s="3"/>
      <c r="D426" s="12"/>
      <c r="E426" s="12"/>
      <c r="F426" s="3"/>
      <c r="G426" s="3"/>
      <c r="H426" s="3"/>
      <c r="I426" s="12"/>
      <c r="J426" s="3"/>
      <c r="K426" s="104"/>
      <c r="L426" s="75"/>
      <c r="M426" s="111"/>
      <c r="N426" s="111"/>
      <c r="O426" s="128"/>
      <c r="P426" s="132"/>
      <c r="Q426" s="111"/>
      <c r="R426" s="128"/>
      <c r="S426" s="132"/>
      <c r="T426" s="111"/>
      <c r="U426" s="128"/>
      <c r="V426" s="132"/>
      <c r="W426" s="111"/>
      <c r="X426" s="128"/>
      <c r="Y426" s="132"/>
      <c r="Z426" s="111"/>
      <c r="AA426" s="128"/>
      <c r="AB426" s="132"/>
      <c r="AC426" s="76"/>
      <c r="AD426" s="76"/>
      <c r="AE426" s="77"/>
      <c r="AF426" s="77"/>
    </row>
    <row r="427" spans="2:32" ht="125.1" customHeight="1" x14ac:dyDescent="0.4">
      <c r="B427" s="5"/>
      <c r="C427" s="3"/>
      <c r="D427" s="12"/>
      <c r="E427" s="12"/>
      <c r="F427" s="3"/>
      <c r="G427" s="3"/>
      <c r="H427" s="3"/>
      <c r="I427" s="12"/>
      <c r="J427" s="3"/>
      <c r="K427" s="104"/>
      <c r="L427" s="75"/>
      <c r="M427" s="111"/>
      <c r="N427" s="111"/>
      <c r="O427" s="128"/>
      <c r="P427" s="132"/>
      <c r="Q427" s="111"/>
      <c r="R427" s="128"/>
      <c r="S427" s="132"/>
      <c r="T427" s="111"/>
      <c r="U427" s="128"/>
      <c r="V427" s="132"/>
      <c r="W427" s="111"/>
      <c r="X427" s="128"/>
      <c r="Y427" s="132"/>
      <c r="Z427" s="111"/>
      <c r="AA427" s="128"/>
      <c r="AB427" s="132"/>
      <c r="AC427" s="76"/>
      <c r="AD427" s="76"/>
      <c r="AE427" s="77"/>
      <c r="AF427" s="77"/>
    </row>
    <row r="428" spans="2:32" ht="125.1" customHeight="1" x14ac:dyDescent="0.4">
      <c r="B428" s="5"/>
      <c r="C428" s="3"/>
      <c r="D428" s="12"/>
      <c r="E428" s="12"/>
      <c r="F428" s="3"/>
      <c r="G428" s="3"/>
      <c r="H428" s="3"/>
      <c r="I428" s="12"/>
      <c r="J428" s="3"/>
      <c r="K428" s="104"/>
      <c r="L428" s="75"/>
      <c r="M428" s="111"/>
      <c r="N428" s="111"/>
      <c r="O428" s="128"/>
      <c r="P428" s="132"/>
      <c r="Q428" s="111"/>
      <c r="R428" s="128"/>
      <c r="S428" s="132"/>
      <c r="T428" s="111"/>
      <c r="U428" s="128"/>
      <c r="V428" s="132"/>
      <c r="W428" s="111"/>
      <c r="X428" s="128"/>
      <c r="Y428" s="132"/>
      <c r="Z428" s="111"/>
      <c r="AA428" s="128"/>
      <c r="AB428" s="132"/>
      <c r="AC428" s="76"/>
      <c r="AD428" s="76"/>
      <c r="AE428" s="77"/>
      <c r="AF428" s="77"/>
    </row>
    <row r="429" spans="2:32" ht="125.1" customHeight="1" x14ac:dyDescent="0.4">
      <c r="B429" s="5"/>
      <c r="C429" s="3"/>
      <c r="D429" s="12"/>
      <c r="E429" s="12"/>
      <c r="F429" s="3"/>
      <c r="G429" s="3"/>
      <c r="H429" s="3"/>
      <c r="I429" s="12"/>
      <c r="J429" s="3"/>
      <c r="K429" s="104"/>
      <c r="L429" s="75"/>
      <c r="M429" s="111"/>
      <c r="N429" s="111"/>
      <c r="O429" s="128"/>
      <c r="P429" s="132"/>
      <c r="Q429" s="111"/>
      <c r="R429" s="128"/>
      <c r="S429" s="132"/>
      <c r="T429" s="111"/>
      <c r="U429" s="128"/>
      <c r="V429" s="132"/>
      <c r="W429" s="111"/>
      <c r="X429" s="128"/>
      <c r="Y429" s="132"/>
      <c r="Z429" s="111"/>
      <c r="AA429" s="128"/>
      <c r="AB429" s="132"/>
      <c r="AC429" s="76"/>
      <c r="AD429" s="76"/>
      <c r="AE429" s="77"/>
      <c r="AF429" s="77"/>
    </row>
    <row r="430" spans="2:32" ht="125.1" customHeight="1" x14ac:dyDescent="0.4">
      <c r="B430" s="5"/>
      <c r="C430" s="3"/>
      <c r="D430" s="12"/>
      <c r="E430" s="12"/>
      <c r="F430" s="3"/>
      <c r="G430" s="3"/>
      <c r="H430" s="3"/>
      <c r="I430" s="12"/>
      <c r="J430" s="3"/>
      <c r="K430" s="104"/>
      <c r="L430" s="75"/>
      <c r="M430" s="111"/>
      <c r="N430" s="111"/>
      <c r="O430" s="128"/>
      <c r="P430" s="132"/>
      <c r="Q430" s="111"/>
      <c r="R430" s="128"/>
      <c r="S430" s="132"/>
      <c r="T430" s="111"/>
      <c r="U430" s="128"/>
      <c r="V430" s="132"/>
      <c r="W430" s="111"/>
      <c r="X430" s="128"/>
      <c r="Y430" s="132"/>
      <c r="Z430" s="111"/>
      <c r="AA430" s="128"/>
      <c r="AB430" s="132"/>
      <c r="AC430" s="76"/>
      <c r="AD430" s="76"/>
      <c r="AE430" s="77"/>
      <c r="AF430" s="77"/>
    </row>
    <row r="431" spans="2:32" ht="125.1" customHeight="1" x14ac:dyDescent="0.4">
      <c r="B431" s="5"/>
      <c r="C431" s="3"/>
      <c r="D431" s="12"/>
      <c r="E431" s="12"/>
      <c r="F431" s="3"/>
      <c r="G431" s="3"/>
      <c r="H431" s="3"/>
      <c r="I431" s="12"/>
      <c r="J431" s="3"/>
      <c r="K431" s="104"/>
      <c r="L431" s="75"/>
      <c r="M431" s="111"/>
      <c r="N431" s="111"/>
      <c r="O431" s="128"/>
      <c r="P431" s="132"/>
      <c r="Q431" s="111"/>
      <c r="R431" s="128"/>
      <c r="S431" s="132"/>
      <c r="T431" s="111"/>
      <c r="U431" s="128"/>
      <c r="V431" s="132"/>
      <c r="W431" s="111"/>
      <c r="X431" s="128"/>
      <c r="Y431" s="132"/>
      <c r="Z431" s="111"/>
      <c r="AA431" s="128"/>
      <c r="AB431" s="132"/>
      <c r="AC431" s="76"/>
      <c r="AD431" s="76"/>
      <c r="AE431" s="77"/>
      <c r="AF431" s="77"/>
    </row>
    <row r="432" spans="2:32" ht="125.1" customHeight="1" x14ac:dyDescent="0.4">
      <c r="B432" s="5"/>
      <c r="C432" s="3"/>
      <c r="D432" s="12"/>
      <c r="E432" s="12"/>
      <c r="F432" s="3"/>
      <c r="G432" s="3"/>
      <c r="H432" s="3"/>
      <c r="I432" s="12"/>
      <c r="J432" s="3"/>
      <c r="K432" s="104"/>
      <c r="L432" s="75"/>
      <c r="M432" s="111"/>
      <c r="N432" s="111"/>
      <c r="O432" s="128"/>
      <c r="P432" s="132"/>
      <c r="Q432" s="111"/>
      <c r="R432" s="128"/>
      <c r="S432" s="132"/>
      <c r="T432" s="111"/>
      <c r="U432" s="128"/>
      <c r="V432" s="132"/>
      <c r="W432" s="111"/>
      <c r="X432" s="128"/>
      <c r="Y432" s="132"/>
      <c r="Z432" s="111"/>
      <c r="AA432" s="128"/>
      <c r="AB432" s="132"/>
      <c r="AC432" s="76"/>
      <c r="AD432" s="76"/>
      <c r="AE432" s="77"/>
      <c r="AF432" s="77"/>
    </row>
    <row r="433" spans="2:32" ht="125.1" customHeight="1" x14ac:dyDescent="0.4">
      <c r="B433" s="5"/>
      <c r="C433" s="3"/>
      <c r="D433" s="12"/>
      <c r="E433" s="12"/>
      <c r="F433" s="3"/>
      <c r="G433" s="3"/>
      <c r="H433" s="3"/>
      <c r="I433" s="12"/>
      <c r="J433" s="3"/>
      <c r="K433" s="104"/>
      <c r="L433" s="75"/>
      <c r="M433" s="111"/>
      <c r="N433" s="111"/>
      <c r="O433" s="128"/>
      <c r="P433" s="132"/>
      <c r="Q433" s="111"/>
      <c r="R433" s="128"/>
      <c r="S433" s="132"/>
      <c r="T433" s="111"/>
      <c r="U433" s="128"/>
      <c r="V433" s="132"/>
      <c r="W433" s="111"/>
      <c r="X433" s="128"/>
      <c r="Y433" s="132"/>
      <c r="Z433" s="111"/>
      <c r="AA433" s="128"/>
      <c r="AB433" s="132"/>
      <c r="AC433" s="76"/>
      <c r="AD433" s="76"/>
      <c r="AE433" s="77"/>
      <c r="AF433" s="77"/>
    </row>
    <row r="434" spans="2:32" ht="125.1" customHeight="1" x14ac:dyDescent="0.4">
      <c r="B434" s="5"/>
      <c r="C434" s="3"/>
      <c r="D434" s="12"/>
      <c r="E434" s="12"/>
      <c r="F434" s="3"/>
      <c r="G434" s="3"/>
      <c r="H434" s="3"/>
      <c r="I434" s="12"/>
      <c r="J434" s="3"/>
      <c r="K434" s="104"/>
      <c r="L434" s="75"/>
      <c r="M434" s="111"/>
      <c r="N434" s="111"/>
      <c r="O434" s="128"/>
      <c r="P434" s="132"/>
      <c r="Q434" s="111"/>
      <c r="R434" s="128"/>
      <c r="S434" s="132"/>
      <c r="T434" s="111"/>
      <c r="U434" s="128"/>
      <c r="V434" s="132"/>
      <c r="W434" s="111"/>
      <c r="X434" s="128"/>
      <c r="Y434" s="132"/>
      <c r="Z434" s="111"/>
      <c r="AA434" s="128"/>
      <c r="AB434" s="132"/>
      <c r="AC434" s="76"/>
      <c r="AD434" s="76"/>
      <c r="AE434" s="77"/>
      <c r="AF434" s="77"/>
    </row>
    <row r="435" spans="2:32" ht="125.1" customHeight="1" x14ac:dyDescent="0.4">
      <c r="B435" s="5"/>
      <c r="C435" s="3"/>
      <c r="D435" s="12"/>
      <c r="E435" s="12"/>
      <c r="F435" s="3"/>
      <c r="G435" s="3"/>
      <c r="H435" s="3"/>
      <c r="I435" s="12"/>
      <c r="J435" s="3"/>
      <c r="K435" s="104"/>
      <c r="L435" s="75"/>
      <c r="M435" s="111"/>
      <c r="N435" s="111"/>
      <c r="O435" s="128"/>
      <c r="P435" s="132"/>
      <c r="Q435" s="111"/>
      <c r="R435" s="128"/>
      <c r="S435" s="132"/>
      <c r="T435" s="111"/>
      <c r="U435" s="128"/>
      <c r="V435" s="132"/>
      <c r="W435" s="111"/>
      <c r="X435" s="128"/>
      <c r="Y435" s="132"/>
      <c r="Z435" s="111"/>
      <c r="AA435" s="128"/>
      <c r="AB435" s="132"/>
      <c r="AC435" s="76"/>
      <c r="AD435" s="76"/>
      <c r="AE435" s="77"/>
      <c r="AF435" s="77"/>
    </row>
    <row r="436" spans="2:32" ht="125.1" customHeight="1" x14ac:dyDescent="0.4">
      <c r="B436" s="5"/>
      <c r="C436" s="3"/>
      <c r="D436" s="12"/>
      <c r="E436" s="12"/>
      <c r="F436" s="3"/>
      <c r="G436" s="3"/>
      <c r="H436" s="3"/>
      <c r="I436" s="12"/>
      <c r="J436" s="3"/>
      <c r="K436" s="104"/>
      <c r="L436" s="75"/>
      <c r="M436" s="111"/>
      <c r="N436" s="111"/>
      <c r="O436" s="128"/>
      <c r="P436" s="132"/>
      <c r="Q436" s="111"/>
      <c r="R436" s="128"/>
      <c r="S436" s="132"/>
      <c r="T436" s="111"/>
      <c r="U436" s="128"/>
      <c r="V436" s="132"/>
      <c r="W436" s="111"/>
      <c r="X436" s="128"/>
      <c r="Y436" s="132"/>
      <c r="Z436" s="111"/>
      <c r="AA436" s="128"/>
      <c r="AB436" s="132"/>
      <c r="AC436" s="76"/>
      <c r="AD436" s="76"/>
      <c r="AE436" s="77"/>
      <c r="AF436" s="77"/>
    </row>
    <row r="437" spans="2:32" ht="125.1" customHeight="1" x14ac:dyDescent="0.4">
      <c r="B437" s="5"/>
      <c r="C437" s="3"/>
      <c r="D437" s="12"/>
      <c r="E437" s="12"/>
      <c r="F437" s="3"/>
      <c r="G437" s="3"/>
      <c r="H437" s="3"/>
      <c r="I437" s="12"/>
      <c r="J437" s="3"/>
      <c r="K437" s="104"/>
      <c r="L437" s="75"/>
      <c r="M437" s="111"/>
      <c r="N437" s="111"/>
      <c r="O437" s="128"/>
      <c r="P437" s="132"/>
      <c r="Q437" s="111"/>
      <c r="R437" s="128"/>
      <c r="S437" s="132"/>
      <c r="T437" s="111"/>
      <c r="U437" s="128"/>
      <c r="V437" s="132"/>
      <c r="W437" s="111"/>
      <c r="X437" s="128"/>
      <c r="Y437" s="132"/>
      <c r="Z437" s="111"/>
      <c r="AA437" s="128"/>
      <c r="AB437" s="132"/>
      <c r="AC437" s="76"/>
      <c r="AD437" s="76"/>
      <c r="AE437" s="77"/>
      <c r="AF437" s="77"/>
    </row>
    <row r="438" spans="2:32" ht="125.1" customHeight="1" x14ac:dyDescent="0.4">
      <c r="B438" s="5"/>
      <c r="C438" s="3"/>
      <c r="D438" s="12"/>
      <c r="E438" s="12"/>
      <c r="F438" s="3"/>
      <c r="G438" s="3"/>
      <c r="H438" s="3"/>
      <c r="I438" s="12"/>
      <c r="J438" s="3"/>
      <c r="K438" s="104"/>
      <c r="L438" s="75"/>
      <c r="M438" s="111"/>
      <c r="N438" s="111"/>
      <c r="O438" s="128"/>
      <c r="P438" s="132"/>
      <c r="Q438" s="111"/>
      <c r="R438" s="128"/>
      <c r="S438" s="132"/>
      <c r="T438" s="111"/>
      <c r="U438" s="128"/>
      <c r="V438" s="132"/>
      <c r="W438" s="111"/>
      <c r="X438" s="128"/>
      <c r="Y438" s="132"/>
      <c r="Z438" s="111"/>
      <c r="AA438" s="128"/>
      <c r="AB438" s="132"/>
      <c r="AC438" s="76"/>
      <c r="AD438" s="76"/>
      <c r="AE438" s="77"/>
      <c r="AF438" s="77"/>
    </row>
    <row r="439" spans="2:32" ht="125.1" customHeight="1" x14ac:dyDescent="0.4">
      <c r="B439" s="5"/>
      <c r="C439" s="3"/>
      <c r="D439" s="12"/>
      <c r="E439" s="12"/>
      <c r="F439" s="3"/>
      <c r="G439" s="3"/>
      <c r="H439" s="3"/>
      <c r="I439" s="12"/>
      <c r="J439" s="3"/>
      <c r="K439" s="104"/>
      <c r="L439" s="75"/>
      <c r="M439" s="111"/>
      <c r="N439" s="111"/>
      <c r="O439" s="128"/>
      <c r="P439" s="132"/>
      <c r="Q439" s="111"/>
      <c r="R439" s="128"/>
      <c r="S439" s="132"/>
      <c r="T439" s="111"/>
      <c r="U439" s="128"/>
      <c r="V439" s="132"/>
      <c r="W439" s="111"/>
      <c r="X439" s="128"/>
      <c r="Y439" s="132"/>
      <c r="Z439" s="111"/>
      <c r="AA439" s="128"/>
      <c r="AB439" s="132"/>
      <c r="AC439" s="76"/>
      <c r="AD439" s="76"/>
      <c r="AE439" s="77"/>
      <c r="AF439" s="77"/>
    </row>
    <row r="440" spans="2:32" ht="125.1" customHeight="1" x14ac:dyDescent="0.4">
      <c r="B440" s="5"/>
      <c r="C440" s="3"/>
      <c r="D440" s="12"/>
      <c r="E440" s="12"/>
      <c r="F440" s="3"/>
      <c r="G440" s="3"/>
      <c r="H440" s="3"/>
      <c r="I440" s="12"/>
      <c r="J440" s="3"/>
      <c r="K440" s="104"/>
      <c r="L440" s="75"/>
      <c r="M440" s="111"/>
      <c r="N440" s="111"/>
      <c r="O440" s="128"/>
      <c r="P440" s="132"/>
      <c r="Q440" s="111"/>
      <c r="R440" s="128"/>
      <c r="S440" s="132"/>
      <c r="T440" s="111"/>
      <c r="U440" s="128"/>
      <c r="V440" s="132"/>
      <c r="W440" s="111"/>
      <c r="X440" s="128"/>
      <c r="Y440" s="132"/>
      <c r="Z440" s="111"/>
      <c r="AA440" s="128"/>
      <c r="AB440" s="132"/>
      <c r="AC440" s="76"/>
      <c r="AD440" s="76"/>
      <c r="AE440" s="77"/>
      <c r="AF440" s="77"/>
    </row>
    <row r="441" spans="2:32" ht="125.1" customHeight="1" x14ac:dyDescent="0.4">
      <c r="B441" s="5"/>
      <c r="C441" s="3"/>
      <c r="D441" s="12"/>
      <c r="E441" s="12"/>
      <c r="F441" s="3"/>
      <c r="G441" s="3"/>
      <c r="H441" s="3"/>
      <c r="I441" s="12"/>
      <c r="J441" s="3"/>
      <c r="K441" s="104"/>
      <c r="L441" s="75"/>
      <c r="M441" s="111"/>
      <c r="N441" s="111"/>
      <c r="O441" s="128"/>
      <c r="P441" s="132"/>
      <c r="Q441" s="111"/>
      <c r="R441" s="128"/>
      <c r="S441" s="132"/>
      <c r="T441" s="111"/>
      <c r="U441" s="128"/>
      <c r="V441" s="132"/>
      <c r="W441" s="111"/>
      <c r="X441" s="128"/>
      <c r="Y441" s="132"/>
      <c r="Z441" s="111"/>
      <c r="AA441" s="128"/>
      <c r="AB441" s="132"/>
      <c r="AC441" s="76"/>
      <c r="AD441" s="76"/>
      <c r="AE441" s="77"/>
      <c r="AF441" s="77"/>
    </row>
    <row r="442" spans="2:32" ht="125.1" customHeight="1" x14ac:dyDescent="0.4">
      <c r="B442" s="5"/>
      <c r="C442" s="3"/>
      <c r="D442" s="12"/>
      <c r="E442" s="12"/>
      <c r="F442" s="3"/>
      <c r="G442" s="3"/>
      <c r="H442" s="3"/>
      <c r="I442" s="12"/>
      <c r="J442" s="3"/>
      <c r="K442" s="104"/>
      <c r="L442" s="75"/>
      <c r="M442" s="111"/>
      <c r="N442" s="111"/>
      <c r="O442" s="128"/>
      <c r="P442" s="132"/>
      <c r="Q442" s="111"/>
      <c r="R442" s="128"/>
      <c r="S442" s="132"/>
      <c r="T442" s="111"/>
      <c r="U442" s="128"/>
      <c r="V442" s="132"/>
      <c r="W442" s="111"/>
      <c r="X442" s="128"/>
      <c r="Y442" s="132"/>
      <c r="Z442" s="111"/>
      <c r="AA442" s="128"/>
      <c r="AB442" s="132"/>
      <c r="AC442" s="76"/>
      <c r="AD442" s="76"/>
      <c r="AE442" s="77"/>
      <c r="AF442" s="77"/>
    </row>
    <row r="443" spans="2:32" ht="125.1" customHeight="1" x14ac:dyDescent="0.4">
      <c r="B443" s="5"/>
      <c r="C443" s="3"/>
      <c r="D443" s="12"/>
      <c r="E443" s="12"/>
      <c r="F443" s="3"/>
      <c r="G443" s="3"/>
      <c r="H443" s="3"/>
      <c r="I443" s="12"/>
      <c r="J443" s="3"/>
      <c r="K443" s="104"/>
      <c r="L443" s="75"/>
      <c r="M443" s="111"/>
      <c r="N443" s="111"/>
      <c r="O443" s="128"/>
      <c r="P443" s="132"/>
      <c r="Q443" s="111"/>
      <c r="R443" s="128"/>
      <c r="S443" s="132"/>
      <c r="T443" s="111"/>
      <c r="U443" s="128"/>
      <c r="V443" s="132"/>
      <c r="W443" s="111"/>
      <c r="X443" s="128"/>
      <c r="Y443" s="132"/>
      <c r="Z443" s="111"/>
      <c r="AA443" s="128"/>
      <c r="AB443" s="132"/>
      <c r="AC443" s="76"/>
      <c r="AD443" s="76"/>
      <c r="AE443" s="77"/>
      <c r="AF443" s="77"/>
    </row>
    <row r="444" spans="2:32" ht="125.1" customHeight="1" x14ac:dyDescent="0.4">
      <c r="B444" s="5"/>
      <c r="C444" s="3"/>
      <c r="D444" s="12"/>
      <c r="E444" s="12"/>
      <c r="F444" s="3"/>
      <c r="G444" s="3"/>
      <c r="H444" s="3"/>
      <c r="I444" s="12"/>
      <c r="J444" s="3"/>
      <c r="K444" s="104"/>
      <c r="L444" s="75"/>
      <c r="M444" s="111"/>
      <c r="N444" s="111"/>
      <c r="O444" s="128"/>
      <c r="P444" s="132"/>
      <c r="Q444" s="111"/>
      <c r="R444" s="128"/>
      <c r="S444" s="132"/>
      <c r="T444" s="111"/>
      <c r="U444" s="128"/>
      <c r="V444" s="132"/>
      <c r="W444" s="111"/>
      <c r="X444" s="128"/>
      <c r="Y444" s="132"/>
      <c r="Z444" s="111"/>
      <c r="AA444" s="128"/>
      <c r="AB444" s="132"/>
      <c r="AC444" s="76"/>
      <c r="AD444" s="76"/>
      <c r="AE444" s="77"/>
      <c r="AF444" s="77"/>
    </row>
    <row r="445" spans="2:32" ht="125.1" customHeight="1" x14ac:dyDescent="0.4">
      <c r="B445" s="5"/>
      <c r="C445" s="3"/>
      <c r="D445" s="12"/>
      <c r="E445" s="12"/>
      <c r="F445" s="3"/>
      <c r="G445" s="3"/>
      <c r="H445" s="3"/>
      <c r="I445" s="12"/>
      <c r="J445" s="3"/>
      <c r="K445" s="104"/>
      <c r="L445" s="75"/>
      <c r="M445" s="111"/>
      <c r="N445" s="111"/>
      <c r="O445" s="128"/>
      <c r="P445" s="132"/>
      <c r="Q445" s="111"/>
      <c r="R445" s="128"/>
      <c r="S445" s="132"/>
      <c r="T445" s="111"/>
      <c r="U445" s="128"/>
      <c r="V445" s="132"/>
      <c r="W445" s="111"/>
      <c r="X445" s="128"/>
      <c r="Y445" s="132"/>
      <c r="Z445" s="111"/>
      <c r="AA445" s="128"/>
      <c r="AB445" s="132"/>
      <c r="AC445" s="76"/>
      <c r="AD445" s="76"/>
      <c r="AE445" s="77"/>
      <c r="AF445" s="77"/>
    </row>
    <row r="446" spans="2:32" ht="125.1" customHeight="1" x14ac:dyDescent="0.4">
      <c r="B446" s="5"/>
      <c r="C446" s="3"/>
      <c r="D446" s="12"/>
      <c r="E446" s="12"/>
      <c r="F446" s="3"/>
      <c r="G446" s="3"/>
      <c r="H446" s="3"/>
      <c r="I446" s="12"/>
      <c r="J446" s="3"/>
      <c r="K446" s="104"/>
      <c r="L446" s="75"/>
      <c r="M446" s="111"/>
      <c r="N446" s="111"/>
      <c r="O446" s="128"/>
      <c r="P446" s="132"/>
      <c r="Q446" s="111"/>
      <c r="R446" s="128"/>
      <c r="S446" s="132"/>
      <c r="T446" s="111"/>
      <c r="U446" s="128"/>
      <c r="V446" s="132"/>
      <c r="W446" s="111"/>
      <c r="X446" s="128"/>
      <c r="Y446" s="132"/>
      <c r="Z446" s="111"/>
      <c r="AA446" s="128"/>
      <c r="AB446" s="132"/>
      <c r="AC446" s="76"/>
      <c r="AD446" s="76"/>
      <c r="AE446" s="77"/>
      <c r="AF446" s="77"/>
    </row>
    <row r="447" spans="2:32" ht="125.1" customHeight="1" x14ac:dyDescent="0.4">
      <c r="B447" s="5"/>
      <c r="C447" s="3"/>
      <c r="D447" s="12"/>
      <c r="E447" s="12"/>
      <c r="F447" s="3"/>
      <c r="G447" s="3"/>
      <c r="H447" s="3"/>
      <c r="I447" s="12"/>
      <c r="J447" s="3"/>
      <c r="K447" s="104"/>
      <c r="L447" s="75"/>
      <c r="M447" s="111"/>
      <c r="N447" s="111"/>
      <c r="O447" s="128"/>
      <c r="P447" s="132"/>
      <c r="Q447" s="111"/>
      <c r="R447" s="128"/>
      <c r="S447" s="132"/>
      <c r="T447" s="111"/>
      <c r="U447" s="128"/>
      <c r="V447" s="132"/>
      <c r="W447" s="111"/>
      <c r="X447" s="128"/>
      <c r="Y447" s="132"/>
      <c r="Z447" s="111"/>
      <c r="AA447" s="128"/>
      <c r="AB447" s="132"/>
      <c r="AC447" s="76"/>
      <c r="AD447" s="76"/>
      <c r="AE447" s="77"/>
      <c r="AF447" s="77"/>
    </row>
    <row r="448" spans="2:32" ht="125.1" customHeight="1" x14ac:dyDescent="0.4">
      <c r="B448" s="5"/>
      <c r="C448" s="3"/>
      <c r="D448" s="12"/>
      <c r="E448" s="12"/>
      <c r="F448" s="3"/>
      <c r="G448" s="3"/>
      <c r="H448" s="3"/>
      <c r="I448" s="12"/>
      <c r="J448" s="3"/>
      <c r="K448" s="104"/>
      <c r="L448" s="75"/>
      <c r="M448" s="111"/>
      <c r="N448" s="111"/>
      <c r="O448" s="128"/>
      <c r="P448" s="132"/>
      <c r="Q448" s="111"/>
      <c r="R448" s="128"/>
      <c r="S448" s="132"/>
      <c r="T448" s="111"/>
      <c r="U448" s="128"/>
      <c r="V448" s="132"/>
      <c r="W448" s="111"/>
      <c r="X448" s="128"/>
      <c r="Y448" s="132"/>
      <c r="Z448" s="111"/>
      <c r="AA448" s="128"/>
      <c r="AB448" s="132"/>
      <c r="AC448" s="76"/>
      <c r="AD448" s="76"/>
      <c r="AE448" s="77"/>
      <c r="AF448" s="77"/>
    </row>
    <row r="449" spans="2:32" ht="125.1" customHeight="1" x14ac:dyDescent="0.4">
      <c r="B449" s="5"/>
      <c r="C449" s="3"/>
      <c r="D449" s="12"/>
      <c r="E449" s="12"/>
      <c r="F449" s="3"/>
      <c r="G449" s="3"/>
      <c r="H449" s="3"/>
      <c r="I449" s="12"/>
      <c r="J449" s="3"/>
      <c r="K449" s="104"/>
      <c r="L449" s="75"/>
      <c r="M449" s="111"/>
      <c r="N449" s="111"/>
      <c r="O449" s="128"/>
      <c r="P449" s="132"/>
      <c r="Q449" s="111"/>
      <c r="R449" s="128"/>
      <c r="S449" s="132"/>
      <c r="T449" s="111"/>
      <c r="U449" s="128"/>
      <c r="V449" s="132"/>
      <c r="W449" s="111"/>
      <c r="X449" s="128"/>
      <c r="Y449" s="132"/>
      <c r="Z449" s="111"/>
      <c r="AA449" s="128"/>
      <c r="AB449" s="132"/>
      <c r="AC449" s="76"/>
      <c r="AD449" s="76"/>
      <c r="AE449" s="77"/>
      <c r="AF449" s="77"/>
    </row>
    <row r="450" spans="2:32" ht="125.1" customHeight="1" x14ac:dyDescent="0.4">
      <c r="B450" s="5"/>
      <c r="C450" s="3"/>
      <c r="D450" s="12"/>
      <c r="E450" s="12"/>
      <c r="F450" s="3"/>
      <c r="G450" s="3"/>
      <c r="H450" s="3"/>
      <c r="I450" s="12"/>
      <c r="J450" s="3"/>
      <c r="K450" s="104"/>
      <c r="L450" s="75"/>
      <c r="M450" s="111"/>
      <c r="N450" s="111"/>
      <c r="O450" s="128"/>
      <c r="P450" s="132"/>
      <c r="Q450" s="111"/>
      <c r="R450" s="128"/>
      <c r="S450" s="132"/>
      <c r="T450" s="111"/>
      <c r="U450" s="128"/>
      <c r="V450" s="132"/>
      <c r="W450" s="111"/>
      <c r="X450" s="128"/>
      <c r="Y450" s="132"/>
      <c r="Z450" s="111"/>
      <c r="AA450" s="128"/>
      <c r="AB450" s="132"/>
      <c r="AC450" s="76"/>
      <c r="AD450" s="76"/>
      <c r="AE450" s="77"/>
      <c r="AF450" s="77"/>
    </row>
    <row r="451" spans="2:32" ht="125.1" customHeight="1" x14ac:dyDescent="0.4">
      <c r="B451" s="5"/>
      <c r="C451" s="3"/>
      <c r="D451" s="12"/>
      <c r="E451" s="12"/>
      <c r="F451" s="3"/>
      <c r="G451" s="3"/>
      <c r="H451" s="3"/>
      <c r="I451" s="12"/>
      <c r="J451" s="3"/>
      <c r="K451" s="104"/>
      <c r="L451" s="75"/>
      <c r="M451" s="111"/>
      <c r="N451" s="111"/>
      <c r="O451" s="128"/>
      <c r="P451" s="132"/>
      <c r="Q451" s="111"/>
      <c r="R451" s="128"/>
      <c r="S451" s="132"/>
      <c r="T451" s="111"/>
      <c r="U451" s="128"/>
      <c r="V451" s="132"/>
      <c r="W451" s="111"/>
      <c r="X451" s="128"/>
      <c r="Y451" s="132"/>
      <c r="Z451" s="111"/>
      <c r="AA451" s="128"/>
      <c r="AB451" s="132"/>
      <c r="AC451" s="76"/>
      <c r="AD451" s="76"/>
      <c r="AE451" s="77"/>
      <c r="AF451" s="77"/>
    </row>
    <row r="452" spans="2:32" ht="125.1" customHeight="1" x14ac:dyDescent="0.4">
      <c r="B452" s="5"/>
      <c r="C452" s="3"/>
      <c r="D452" s="12"/>
      <c r="E452" s="12"/>
      <c r="F452" s="3"/>
      <c r="G452" s="3"/>
      <c r="H452" s="3"/>
      <c r="I452" s="12"/>
      <c r="J452" s="3"/>
      <c r="K452" s="104"/>
      <c r="L452" s="75"/>
      <c r="M452" s="111"/>
      <c r="N452" s="111"/>
      <c r="O452" s="128"/>
      <c r="P452" s="132"/>
      <c r="Q452" s="111"/>
      <c r="R452" s="128"/>
      <c r="S452" s="132"/>
      <c r="T452" s="111"/>
      <c r="U452" s="128"/>
      <c r="V452" s="132"/>
      <c r="W452" s="111"/>
      <c r="X452" s="128"/>
      <c r="Y452" s="132"/>
      <c r="Z452" s="111"/>
      <c r="AA452" s="128"/>
      <c r="AB452" s="132"/>
      <c r="AC452" s="76"/>
      <c r="AD452" s="76"/>
      <c r="AE452" s="77"/>
      <c r="AF452" s="77"/>
    </row>
    <row r="453" spans="2:32" ht="125.1" customHeight="1" x14ac:dyDescent="0.4">
      <c r="B453" s="5"/>
      <c r="C453" s="3"/>
      <c r="D453" s="12"/>
      <c r="E453" s="12"/>
      <c r="F453" s="3"/>
      <c r="G453" s="3"/>
      <c r="H453" s="3"/>
      <c r="I453" s="12"/>
      <c r="J453" s="3"/>
      <c r="K453" s="104"/>
      <c r="L453" s="75"/>
      <c r="M453" s="111"/>
      <c r="N453" s="111"/>
      <c r="O453" s="128"/>
      <c r="P453" s="132"/>
      <c r="Q453" s="111"/>
      <c r="R453" s="128"/>
      <c r="S453" s="132"/>
      <c r="T453" s="111"/>
      <c r="U453" s="128"/>
      <c r="V453" s="132"/>
      <c r="W453" s="111"/>
      <c r="X453" s="128"/>
      <c r="Y453" s="132"/>
      <c r="Z453" s="111"/>
      <c r="AA453" s="128"/>
      <c r="AB453" s="132"/>
      <c r="AC453" s="76"/>
      <c r="AD453" s="76"/>
      <c r="AE453" s="77"/>
      <c r="AF453" s="77"/>
    </row>
    <row r="454" spans="2:32" ht="125.1" customHeight="1" x14ac:dyDescent="0.4">
      <c r="B454" s="5"/>
      <c r="C454" s="3"/>
      <c r="D454" s="12"/>
      <c r="E454" s="12"/>
      <c r="F454" s="3"/>
      <c r="G454" s="3"/>
      <c r="H454" s="3"/>
      <c r="I454" s="12"/>
      <c r="J454" s="3"/>
      <c r="K454" s="104"/>
      <c r="L454" s="75"/>
      <c r="M454" s="111"/>
      <c r="N454" s="111"/>
      <c r="O454" s="128"/>
      <c r="P454" s="132"/>
      <c r="Q454" s="111"/>
      <c r="R454" s="128"/>
      <c r="S454" s="132"/>
      <c r="T454" s="111"/>
      <c r="U454" s="128"/>
      <c r="V454" s="132"/>
      <c r="W454" s="111"/>
      <c r="X454" s="128"/>
      <c r="Y454" s="132"/>
      <c r="Z454" s="111"/>
      <c r="AA454" s="128"/>
      <c r="AB454" s="132"/>
      <c r="AC454" s="76"/>
      <c r="AD454" s="76"/>
      <c r="AE454" s="77"/>
      <c r="AF454" s="77"/>
    </row>
    <row r="455" spans="2:32" ht="125.1" customHeight="1" x14ac:dyDescent="0.4">
      <c r="B455" s="5"/>
      <c r="C455" s="3"/>
      <c r="D455" s="12"/>
      <c r="E455" s="12"/>
      <c r="F455" s="3"/>
      <c r="G455" s="3"/>
      <c r="H455" s="3"/>
      <c r="I455" s="12"/>
      <c r="J455" s="3"/>
      <c r="K455" s="104"/>
      <c r="L455" s="75"/>
      <c r="M455" s="111"/>
      <c r="N455" s="111"/>
      <c r="O455" s="128"/>
      <c r="P455" s="132"/>
      <c r="Q455" s="111"/>
      <c r="R455" s="128"/>
      <c r="S455" s="132"/>
      <c r="T455" s="111"/>
      <c r="U455" s="128"/>
      <c r="V455" s="132"/>
      <c r="W455" s="111"/>
      <c r="X455" s="128"/>
      <c r="Y455" s="132"/>
      <c r="Z455" s="111"/>
      <c r="AA455" s="128"/>
      <c r="AB455" s="132"/>
      <c r="AC455" s="76"/>
      <c r="AD455" s="76"/>
      <c r="AE455" s="77"/>
      <c r="AF455" s="77"/>
    </row>
  </sheetData>
  <autoFilter ref="B3:DW357"/>
  <mergeCells count="2">
    <mergeCell ref="AC2:AF2"/>
    <mergeCell ref="B1:R1"/>
  </mergeCells>
  <phoneticPr fontId="2" type="noConversion"/>
  <pageMargins left="0.56999999999999995" right="0.78740157480314965" top="0.98425196850393704" bottom="0.98425196850393704" header="0.51181102362204722" footer="0.51181102362204722"/>
  <pageSetup paperSize="9" orientation="portrait" horizontalDpi="4294967294" r:id="rId1"/>
  <headerFooter alignWithMargins="0">
    <oddHeader>&amp;C&amp;14Tabela 1. WYKAZ OCZYSZCZALNI ŚCIEKÓW WOJEWÓDZTWA ŁÓDZKIEGO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Baza 2016</vt:lpstr>
      <vt:lpstr>'Baza 2016'!Tytuły_wydruku</vt:lpstr>
    </vt:vector>
  </TitlesOfParts>
  <Company>WIOŚ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Klajs</dc:creator>
  <cp:lastModifiedBy>mariap</cp:lastModifiedBy>
  <cp:lastPrinted>2017-05-05T12:52:28Z</cp:lastPrinted>
  <dcterms:created xsi:type="dcterms:W3CDTF">2002-04-08T12:50:53Z</dcterms:created>
  <dcterms:modified xsi:type="dcterms:W3CDTF">2017-08-10T12:14:08Z</dcterms:modified>
</cp:coreProperties>
</file>